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ведомств. (2)" sheetId="1" r:id="rId1"/>
  </sheets>
  <definedNames>
    <definedName name="_xlnm.Print_Titles" localSheetId="0">'ведомств. (2)'!$13:$14</definedName>
    <definedName name="_xlnm.Print_Area" localSheetId="0">'ведомств. (2)'!$A$1:$K$224</definedName>
  </definedNames>
  <calcPr fullCalcOnLoad="1" refMode="R1C1"/>
</workbook>
</file>

<file path=xl/sharedStrings.xml><?xml version="1.0" encoding="utf-8"?>
<sst xmlns="http://schemas.openxmlformats.org/spreadsheetml/2006/main" count="797" uniqueCount="185">
  <si>
    <t xml:space="preserve">     Приложение 4</t>
  </si>
  <si>
    <t>к решению Прихолмского Совета депутатов            №  137-рс от     07.06.2023 г.</t>
  </si>
  <si>
    <t>Исполнение ведомственной структуры расходов бюджета Прихолмского сельсовета за 2022 год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</si>
  <si>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</si>
  <si>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</si>
  <si>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</si>
  <si>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Код 
ведомства</t>
  </si>
  <si>
    <t>Раздел-подраздел</t>
  </si>
  <si>
    <t>Целевая статья</t>
  </si>
  <si>
    <t>Вид расходов</t>
  </si>
  <si>
    <t>Сумма на  2022 год</t>
  </si>
  <si>
    <t>Исполнено за 2022год</t>
  </si>
  <si>
    <t>% исполнения</t>
  </si>
  <si>
    <t>АДМИНИСТРАЦИЯ ПРИХОЛМСКОГО СЕЛЬСОВЕТА МИНУСИНСКОГО РАЙОНА КРАСНОЯРСКОГО КРАЯ</t>
  </si>
  <si>
    <t>ОБЩЕГОСУДАРСТВЕННЫЕ ВОПРОСЫ</t>
  </si>
  <si>
    <t>823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</si>
  <si>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</si>
  <si>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</si>
  <si>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</si>
  <si>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1920000000</t>
  </si>
  <si>
    <t>Непрограммные расходы сельсовета</t>
  </si>
  <si>
    <t>1920000200</t>
  </si>
  <si>
    <t xml:space="preserve">Глава муниципального образования 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</si>
  <si>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</si>
  <si>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</si>
  <si>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</si>
  <si>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</si>
  <si>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</si>
  <si>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</si>
  <si>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</si>
  <si>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1900000000</t>
  </si>
  <si>
    <t xml:space="preserve">Функционирование администрации сельсовета </t>
  </si>
  <si>
    <t>1920000100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</si>
  <si>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</si>
  <si>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</si>
  <si>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</si>
  <si>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</si>
  <si>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</si>
  <si>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Прочие расходы</t>
  </si>
  <si>
    <t>850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</si>
  <si>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</si>
  <si>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</si>
  <si>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 xml:space="preserve">ОБЩЕГОСУДАРСТВЕННЫЕ ВОПРОСЫ </t>
  </si>
  <si>
    <t>Расходы на выплату премий муниципальным служащим в рамках непрограммных расходов сельсовета</t>
  </si>
  <si>
    <t>1920000888</t>
  </si>
  <si>
    <t xml:space="preserve">Расходы за счет иных МБТ за содействие развитию налогового потенциала
</t>
  </si>
  <si>
    <t>1920077450</t>
  </si>
  <si>
    <t>Резервный фонд администрации сельсовета</t>
  </si>
  <si>
    <t>0111</t>
  </si>
  <si>
    <t>1930000200</t>
  </si>
  <si>
    <t>870</t>
  </si>
  <si>
    <t>Софинансирование расходов на погашение кредиторской задолженности за 2013 год по поведению обязательных энергетических обследований муниципальных учреждений за счёт бюджетов сельсоветов. Подпрограмма «Энергосбережение и повышение энергетической эффективности на территории муниципального образования Минусинский район», муниципальной программы "Реформирование и модернизация жилищно-коммунального хозяйства и повышение энергетической эффективности" на 2014-2016 годы</t>
  </si>
  <si>
    <t>1928502</t>
  </si>
  <si>
    <t>Резервные фонды</t>
  </si>
  <si>
    <t>1900000</t>
  </si>
  <si>
    <t>1930020</t>
  </si>
  <si>
    <t>Другие общегосударственные вопросы</t>
  </si>
  <si>
    <t>0113</t>
  </si>
  <si>
    <t>Прочие непрограммные расходы</t>
  </si>
  <si>
    <t>1940000300</t>
  </si>
  <si>
    <t>1940000400</t>
  </si>
  <si>
    <t>1940000700</t>
  </si>
  <si>
    <t xml:space="preserve">Выполнение государственных полномочий по созданию и обеспечению деятельности административных  комиссий в рамках непрограммных расходов </t>
  </si>
  <si>
    <t>1940075140</t>
  </si>
  <si>
    <t>Оплата работ, услуг</t>
  </si>
  <si>
    <t>Прочие выплаты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</si>
  <si>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</si>
  <si>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</si>
  <si>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</si>
  <si>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</si>
  <si>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территориях где отсутствуют военные комиссариаты в рамках непрограммных расходов </t>
  </si>
  <si>
    <t>1940051180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</si>
  <si>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</si>
  <si>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</si>
  <si>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</si>
  <si>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</si>
  <si>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"Социально-экономическое развитие Прихолмского сельсовета Минусинского района"на 2014-2016 годы</t>
  </si>
  <si>
    <t>1500000</t>
  </si>
  <si>
    <t>Подпрограмма "Защита населения и территории сельсовета от чрезвычайных ситуаций и стихийных бедствий, пожаров""</t>
  </si>
  <si>
    <t>1510000</t>
  </si>
  <si>
    <t>Мероприятия по предупреждению и ликвидации последствий затопления населённых пунктов</t>
  </si>
  <si>
    <t>1518851</t>
  </si>
  <si>
    <t>Мероприятия по предупреждению возникновения и ликвидации  пожаров населённых пунктов</t>
  </si>
  <si>
    <t>1518852</t>
  </si>
  <si>
    <t xml:space="preserve">Муниципальная программат  "Социально-экономическое развитие  Прихолмского сельсовета Минусинского района" </t>
  </si>
  <si>
    <t>1500000000</t>
  </si>
  <si>
    <t>Подпрограмма "Защита населения и территории Прихолмского сельсовета  от чрезвычайных ситуаций и стихийных бедствий  пожаров"</t>
  </si>
  <si>
    <t>0310</t>
  </si>
  <si>
    <t>1510088510</t>
  </si>
  <si>
    <t>Мероприятия по предупреждению и ликвидации последствий пожаров населённых пунктов</t>
  </si>
  <si>
    <t>1510088520</t>
  </si>
  <si>
    <t>Обеспечение пожарной безопасности</t>
  </si>
  <si>
    <t>Расходы за счёт средств субсидии на обеспечение первичных мер пожарной безопасности.Защита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</si>
  <si>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15100S4120</t>
  </si>
  <si>
    <t>Другие вопросы в области национальной безопасности и правоохранительной деятельности</t>
  </si>
  <si>
    <t>0314</t>
  </si>
  <si>
    <t>Мероприятия по предупреждению терроризма и экстремизма</t>
  </si>
  <si>
    <t>1550089000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</si>
  <si>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</si>
  <si>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</si>
  <si>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</si>
  <si>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</si>
  <si>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"Социально-экономическое развитие Прихолмского сельсовета Минусинского района"</t>
  </si>
  <si>
    <t>Подпрограмма "Благоустройство и поддержка жилищно-коммунального хозяйства"</t>
  </si>
  <si>
    <t>1520000000</t>
  </si>
  <si>
    <t>Расходы на содержание автомобильных дорог общего пользования местного значения сельских поселений за счёт средств дорожного фонда Красноярского края.Благоустройство и поддержка жилищно-коммунального хозяйства,муниципальной программы "Социально-экономическое развитие Прихолмского сельсовета "</t>
  </si>
  <si>
    <t>15200S5080</t>
  </si>
  <si>
    <t>Расходы на капитальный ремонт и ремонт автомобильных дорог общего пользования местного значения поселений за счет  дорожного фонда Красноярского края .</t>
  </si>
  <si>
    <t>15200S5090</t>
  </si>
  <si>
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хозяйства,муниципальной программы "Социально-экономическое развитие  сельсовета "</t>
  </si>
  <si>
    <t>1520088660</t>
  </si>
  <si>
    <t>Устройство остановочных и посадочных площадок и автопавильонов на автобусных остановках.Благоустройство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</si>
  <si>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1520088710</t>
  </si>
  <si>
    <t>Другие вопросы в области национальной экономики</t>
  </si>
  <si>
    <t>0412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</si>
  <si>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 "Социально-экономическое развитие   Прихолмского  сельсовета Минусинского района  ".</t>
  </si>
  <si>
    <t>1540088910</t>
  </si>
  <si>
    <t>ЖИЛИЩНО-КОММУНАЛЬНОЕ ХОЗЯЙСТВО</t>
  </si>
  <si>
    <t>0500</t>
  </si>
  <si>
    <t>Коммунальное хозяйство</t>
  </si>
  <si>
    <t>0502</t>
  </si>
  <si>
    <t>Подпрограмма "Благоустройство и поддержка жилищно-коммунального хозяйства"на 2014-2016 годы</t>
  </si>
  <si>
    <t>1520000</t>
  </si>
  <si>
    <t>Оказание ритуальных услуг</t>
  </si>
  <si>
    <t>1528864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</si>
  <si>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в рамках непрограммных расходов сельсовета
</t>
  </si>
  <si>
    <t>19400S5710</t>
  </si>
  <si>
    <t>Межбюджетные трансферты</t>
  </si>
  <si>
    <t>500</t>
  </si>
  <si>
    <t>Иные межбюджетные трансферты</t>
  </si>
  <si>
    <t>540</t>
  </si>
  <si>
    <t>Благоустройство</t>
  </si>
  <si>
    <t>0503</t>
  </si>
  <si>
    <t xml:space="preserve">Уличное освещение </t>
  </si>
  <si>
    <t>1520088610</t>
  </si>
  <si>
    <t>110</t>
  </si>
  <si>
    <t>Сбор и вывоз ТБО, ликвидация несанкционированных свалок</t>
  </si>
  <si>
    <t>1528862</t>
  </si>
  <si>
    <t>Прочие мероприятия в области благоустройства</t>
  </si>
  <si>
    <t>1520088620</t>
  </si>
  <si>
    <t>1520088630</t>
  </si>
  <si>
    <t>Уплата прочих налогов, сборов и иных платежей</t>
  </si>
  <si>
    <t>Содержание мест захоронения</t>
  </si>
  <si>
    <t>1528865</t>
  </si>
  <si>
    <t>Расходы бюджета сельсовета на реализацию мероприятий по поддержке местных инициатив за счет поступлений  от юридических лиц.Благоустройство и поддержка жилищно-коммунального хозяйства, муниципальной программы "Социально-экономическое развитие Прихолмского сельсовета"</t>
  </si>
  <si>
    <t>15202S6410</t>
  </si>
  <si>
    <t>Расходы бюджета сельсовета на реализацию мероприятий по поддержке местных инициатив за счет средств граждан.Благоустройство и поддержка жилищно-коммунального хозяйства, муниципальной программы "Социально-экономическое развитие Прихолмского сельсовета"</t>
  </si>
  <si>
    <t>15203S6410</t>
  </si>
  <si>
    <t>Предоставление иных межбюджетных трансфертов органам местного самоуправления поселений на организацию  трудоустройства несовершеннолетних.</t>
  </si>
  <si>
    <t>0707</t>
  </si>
  <si>
    <t>0748611</t>
  </si>
  <si>
    <t>1538611</t>
  </si>
  <si>
    <t>Культура</t>
  </si>
  <si>
    <t>0800</t>
  </si>
  <si>
    <t>0801</t>
  </si>
  <si>
    <t>Подпрограмма "Поддержка и развитие социальной сферы"</t>
  </si>
  <si>
    <t>Проведение оздоровительных и других мероприятий для детей и молодёжи</t>
  </si>
  <si>
    <t>1538883</t>
  </si>
  <si>
    <t>КУЛЬТУРА, КИНЕМАТОГРАФИЯ</t>
  </si>
  <si>
    <t xml:space="preserve">Муниципальная программа "Социально-экономическое развитие    Прихолмского  сельсовета " </t>
  </si>
  <si>
    <t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</si>
  <si>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  "Социально-экономическое развитие Прихолмского  сельсовета " </t>
  </si>
  <si>
    <t>1530088830</t>
  </si>
  <si>
    <t>СОЦИАЛЬНАЯ ПОЛИТИКА</t>
  </si>
  <si>
    <t>1000</t>
  </si>
  <si>
    <t>Пенсионное обеспечение</t>
  </si>
  <si>
    <t>1001</t>
  </si>
  <si>
    <t xml:space="preserve">Доплата к муниципальным пенсиям </t>
  </si>
  <si>
    <t>1530082210</t>
  </si>
  <si>
    <t>Социальное обеспечение и иные выплаты населению</t>
  </si>
  <si>
    <t>300</t>
  </si>
  <si>
    <t xml:space="preserve">Иные выплаты населению </t>
  </si>
  <si>
    <t>310</t>
  </si>
  <si>
    <t>МЕЖБЮДЖЕТНЫЕ ТРАНСФЕРТЫ ОБЩЕГО ХАРАКТЕРА БЮДЖЕТАМ СУБЪЕКТОВ РФ И МУНИЦИПАЛЬНЫХ ОБРАЗОВАНИЙ</t>
  </si>
  <si>
    <t>1400</t>
  </si>
  <si>
    <t>Прочие межбюджетные трансферты общего характера</t>
  </si>
  <si>
    <t>1403</t>
  </si>
  <si>
    <t>Управление муниципальными финансами сельсовета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</si>
  <si>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</si>
  <si>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</t>
  </si>
  <si>
    <t>1540086210</t>
  </si>
  <si>
    <t>Разработка местных нормативов градостроительного проектирования</t>
  </si>
  <si>
    <t>1548892</t>
  </si>
  <si>
    <t>Условно-утверждённые расходы</t>
  </si>
  <si>
    <t>ВСЕГО РАСХОДОВ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</si>
</sst>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##0.0"/>
    <numFmt numFmtId="181" formatCode="0.0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22"/>
      <color indexed="8"/>
      <name val="Calibri"/>
      <family val="2"/>
    </font>
    <font>
      <sz val="18"/>
      <name val="Times New Roman"/>
      <family val="1"/>
    </font>
    <font>
      <sz val="18"/>
      <color indexed="8"/>
      <name val="Calibri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b/>
      <sz val="20"/>
      <name val="Arial Cyr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8"/>
      <color indexed="9"/>
      <name val="Arial Cyr"/>
      <family val="2"/>
    </font>
    <font>
      <sz val="14"/>
      <color indexed="10"/>
      <name val="Arial Cyr"/>
      <family val="2"/>
    </font>
    <font>
      <sz val="16"/>
      <color indexed="8"/>
      <name val="Times New Roman"/>
      <family val="1"/>
    </font>
    <font>
      <sz val="18"/>
      <color indexed="10"/>
      <name val="Times New Roman"/>
      <family val="1"/>
    </font>
    <font>
      <sz val="20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10"/>
      <name val="Arial Cyr"/>
      <family val="2"/>
    </font>
    <font>
      <sz val="15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 Cyr"/>
      <family val="2"/>
    </font>
    <font>
      <sz val="10"/>
      <name val="Helv"/>
      <family val="2"/>
    </font>
    <font>
      <sz val="10"/>
      <name val="Arial"/>
      <family val="2"/>
    </font>
    <font>
      <sz val="10"/>
      <color indexed="9"/>
      <name val="Arial Cyr"/>
      <family val="2"/>
    </font>
    <font>
      <b/>
      <sz val="10"/>
      <color indexed="52"/>
      <name val="Arial Cyr"/>
      <family val="2"/>
    </font>
    <font>
      <sz val="10"/>
      <color indexed="17"/>
      <name val="Arial Cyr"/>
      <family val="2"/>
    </font>
    <font>
      <u val="single"/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60"/>
      <name val="Arial Cyr"/>
      <family val="2"/>
    </font>
    <font>
      <b/>
      <sz val="10"/>
      <color indexed="63"/>
      <name val="Arial Cyr"/>
      <family val="2"/>
    </font>
    <font>
      <b/>
      <sz val="10"/>
      <color indexed="8"/>
      <name val="Arial Cyr"/>
      <family val="2"/>
    </font>
    <font>
      <sz val="10"/>
      <color indexed="62"/>
      <name val="Arial Cyr"/>
      <family val="2"/>
    </font>
    <font>
      <u val="single"/>
      <sz val="11"/>
      <color indexed="12"/>
      <name val="Calibri"/>
      <family val="2"/>
    </font>
    <font>
      <sz val="10"/>
      <color indexed="10"/>
      <name val="Arial Cyr"/>
      <family val="2"/>
    </font>
    <font>
      <b/>
      <sz val="11"/>
      <color indexed="56"/>
      <name val="Arial Cyr"/>
      <family val="2"/>
    </font>
    <font>
      <b/>
      <sz val="15"/>
      <color indexed="56"/>
      <name val="Arial Cyr"/>
      <family val="2"/>
    </font>
    <font>
      <b/>
      <sz val="18"/>
      <color indexed="56"/>
      <name val="Cambria"/>
      <family val="1"/>
    </font>
    <font>
      <b/>
      <sz val="13"/>
      <color indexed="56"/>
      <name val="Arial Cyr"/>
      <family val="2"/>
    </font>
    <font>
      <i/>
      <sz val="10"/>
      <color indexed="23"/>
      <name val="Arial Cyr"/>
      <family val="2"/>
    </font>
    <font>
      <b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20"/>
      <name val="Arial Cyr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8"/>
      <color theme="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7" fontId="0" fillId="0" borderId="0" applyFont="0" applyFill="0" applyBorder="0" applyAlignment="0" applyProtection="0"/>
    <xf numFmtId="0" fontId="21" fillId="0" borderId="0">
      <alignment/>
      <protection/>
    </xf>
    <xf numFmtId="0" fontId="24" fillId="3" borderId="0" applyNumberFormat="0" applyBorder="0" applyAlignment="0" applyProtection="0"/>
    <xf numFmtId="0" fontId="29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34" fillId="0" borderId="1" applyNumberFormat="0" applyFill="0" applyAlignment="0" applyProtection="0"/>
    <xf numFmtId="0" fontId="33" fillId="6" borderId="2" applyNumberFormat="0" applyAlignment="0" applyProtection="0"/>
    <xf numFmtId="0" fontId="46" fillId="0" borderId="0" applyNumberFormat="0" applyFill="0" applyBorder="0" applyAlignment="0" applyProtection="0"/>
    <xf numFmtId="0" fontId="26" fillId="0" borderId="0">
      <alignment/>
      <protection/>
    </xf>
    <xf numFmtId="0" fontId="24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41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5" fillId="9" borderId="7" applyNumberFormat="0" applyAlignment="0" applyProtection="0"/>
    <xf numFmtId="0" fontId="43" fillId="10" borderId="8" applyNumberFormat="0" applyAlignment="0" applyProtection="0"/>
    <xf numFmtId="0" fontId="28" fillId="6" borderId="7" applyNumberFormat="0" applyAlignment="0" applyProtection="0"/>
    <xf numFmtId="0" fontId="44" fillId="0" borderId="9" applyNumberFormat="0" applyFill="0" applyAlignment="0" applyProtection="0"/>
    <xf numFmtId="0" fontId="45" fillId="5" borderId="0" applyNumberFormat="0" applyBorder="0" applyAlignment="0" applyProtection="0"/>
    <xf numFmtId="0" fontId="27" fillId="11" borderId="0" applyNumberFormat="0" applyBorder="0" applyAlignment="0" applyProtection="0"/>
    <xf numFmtId="0" fontId="32" fillId="12" borderId="0" applyNumberFormat="0" applyBorder="0" applyAlignment="0" applyProtection="0"/>
    <xf numFmtId="0" fontId="27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3" borderId="0" applyNumberFormat="0" applyBorder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/>
      <protection/>
    </xf>
    <xf numFmtId="0" fontId="24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7" borderId="0" applyNumberFormat="0" applyBorder="0" applyAlignment="0" applyProtection="0"/>
    <xf numFmtId="0" fontId="27" fillId="21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justify" wrapText="1"/>
    </xf>
    <xf numFmtId="49" fontId="4" fillId="24" borderId="11" xfId="0" applyNumberFormat="1" applyFont="1" applyFill="1" applyBorder="1" applyAlignment="1">
      <alignment horizontal="center"/>
    </xf>
    <xf numFmtId="2" fontId="4" fillId="24" borderId="11" xfId="17" applyNumberFormat="1" applyFont="1" applyFill="1" applyBorder="1" applyAlignment="1">
      <alignment vertical="top" wrapText="1"/>
      <protection/>
    </xf>
    <xf numFmtId="2" fontId="9" fillId="24" borderId="11" xfId="0" applyNumberFormat="1" applyFont="1" applyFill="1" applyBorder="1" applyAlignment="1">
      <alignment/>
    </xf>
    <xf numFmtId="2" fontId="4" fillId="24" borderId="11" xfId="0" applyNumberFormat="1" applyFont="1" applyFill="1" applyBorder="1" applyAlignment="1">
      <alignment horizontal="justify" vertical="top" wrapText="1"/>
    </xf>
    <xf numFmtId="49" fontId="4" fillId="24" borderId="11" xfId="17" applyNumberFormat="1" applyFont="1" applyFill="1" applyBorder="1" applyAlignment="1">
      <alignment horizontal="center" wrapText="1"/>
      <protection/>
    </xf>
    <xf numFmtId="2" fontId="9" fillId="0" borderId="11" xfId="0" applyNumberFormat="1" applyFont="1" applyBorder="1" applyAlignment="1">
      <alignment horizontal="right"/>
    </xf>
    <xf numFmtId="0" fontId="12" fillId="24" borderId="11" xfId="0" applyFont="1" applyFill="1" applyBorder="1" applyAlignment="1">
      <alignment horizontal="justify"/>
    </xf>
    <xf numFmtId="49" fontId="4" fillId="0" borderId="11" xfId="17" applyNumberFormat="1" applyFont="1" applyFill="1" applyBorder="1" applyAlignment="1">
      <alignment horizontal="center" wrapText="1"/>
      <protection/>
    </xf>
    <xf numFmtId="49" fontId="4" fillId="24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justify" vertical="top" wrapText="1"/>
    </xf>
    <xf numFmtId="2" fontId="4" fillId="0" borderId="11" xfId="17" applyNumberFormat="1" applyFont="1" applyFill="1" applyBorder="1" applyAlignment="1">
      <alignment vertical="top" wrapText="1"/>
      <protection/>
    </xf>
    <xf numFmtId="0" fontId="12" fillId="0" borderId="11" xfId="0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justify" vertical="top" wrapText="1"/>
    </xf>
    <xf numFmtId="0" fontId="13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/>
    </xf>
    <xf numFmtId="0" fontId="48" fillId="0" borderId="0" xfId="0" applyFont="1" applyFill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49" fontId="4" fillId="0" borderId="11" xfId="6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81" fontId="9" fillId="0" borderId="11" xfId="0" applyNumberFormat="1" applyFont="1" applyBorder="1" applyAlignment="1">
      <alignment horizontal="right"/>
    </xf>
    <xf numFmtId="0" fontId="4" fillId="0" borderId="11" xfId="17" applyFont="1" applyFill="1" applyBorder="1" applyAlignment="1">
      <alignment horizontal="justify" wrapText="1"/>
      <protection/>
    </xf>
    <xf numFmtId="2" fontId="16" fillId="24" borderId="11" xfId="0" applyNumberFormat="1" applyFont="1" applyFill="1" applyBorder="1" applyAlignment="1">
      <alignment horizontal="justify" vertical="top" wrapText="1"/>
    </xf>
    <xf numFmtId="2" fontId="13" fillId="24" borderId="11" xfId="0" applyNumberFormat="1" applyFont="1" applyFill="1" applyBorder="1" applyAlignment="1">
      <alignment horizontal="justify" vertical="top" wrapText="1"/>
    </xf>
    <xf numFmtId="49" fontId="17" fillId="24" borderId="11" xfId="0" applyNumberFormat="1" applyFont="1" applyFill="1" applyBorder="1" applyAlignment="1">
      <alignment horizontal="center"/>
    </xf>
    <xf numFmtId="2" fontId="13" fillId="24" borderId="11" xfId="17" applyNumberFormat="1" applyFont="1" applyFill="1" applyBorder="1" applyAlignment="1">
      <alignment vertical="top" wrapText="1"/>
      <protection/>
    </xf>
    <xf numFmtId="181" fontId="9" fillId="0" borderId="11" xfId="0" applyNumberFormat="1" applyFont="1" applyBorder="1" applyAlignment="1">
      <alignment horizontal="center"/>
    </xf>
    <xf numFmtId="2" fontId="18" fillId="0" borderId="11" xfId="0" applyNumberFormat="1" applyFont="1" applyFill="1" applyBorder="1" applyAlignment="1">
      <alignment horizontal="justify" vertical="top" wrapText="1"/>
    </xf>
    <xf numFmtId="2" fontId="19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49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0" fontId="21" fillId="24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Alignment="1">
      <alignment horizontal="justify"/>
    </xf>
    <xf numFmtId="2" fontId="7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justify"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" fillId="24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</cellXfs>
  <cellStyles count="57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Обычный 3" xfId="30"/>
    <cellStyle name="40% — Акцент4" xfId="31"/>
    <cellStyle name="Followed Hyperlink" xfId="32"/>
    <cellStyle name="Примечание" xfId="33"/>
    <cellStyle name="Предупреждающий текст" xfId="34"/>
    <cellStyle name="Обычный 3 2" xfId="35"/>
    <cellStyle name="Заголовок" xfId="36"/>
    <cellStyle name="Пояснительный текст" xfId="37"/>
    <cellStyle name="Обычный 4 2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Обычный 2" xfId="60"/>
    <cellStyle name="40% — Акцент3" xfId="61"/>
    <cellStyle name="60% — Акцент3" xfId="62"/>
    <cellStyle name="Акцент4" xfId="63"/>
    <cellStyle name="20% — Акцент4" xfId="64"/>
    <cellStyle name="60% — Акцент4" xfId="65"/>
    <cellStyle name="60% — Акцент5" xfId="66"/>
    <cellStyle name="Акцент6" xfId="67"/>
    <cellStyle name="60% — Акцент6" xfId="68"/>
    <cellStyle name="Обычный 2 2 2" xfId="69"/>
    <cellStyle name="Стиль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2"/>
  <sheetViews>
    <sheetView tabSelected="1" view="pageBreakPreview" zoomScale="60" zoomScaleNormal="59" workbookViewId="0" topLeftCell="A1">
      <selection activeCell="B2" sqref="B2"/>
    </sheetView>
  </sheetViews>
  <sheetFormatPr defaultColWidth="9.140625" defaultRowHeight="15"/>
  <cols>
    <col min="1" max="1" width="7.8515625" style="0" customWidth="1"/>
    <col min="2" max="2" width="66.140625" style="0" customWidth="1"/>
    <col min="3" max="3" width="8.28125" style="2" customWidth="1"/>
    <col min="4" max="4" width="11.421875" style="2" customWidth="1"/>
    <col min="5" max="5" width="19.28125" style="0" customWidth="1"/>
    <col min="6" max="6" width="8.57421875" style="0" customWidth="1"/>
    <col min="7" max="7" width="26.7109375" style="0" customWidth="1"/>
    <col min="8" max="8" width="24.00390625" style="0" customWidth="1"/>
    <col min="9" max="10" width="9.140625" style="0" hidden="1" customWidth="1"/>
    <col min="11" max="11" width="16.7109375" style="0" customWidth="1"/>
    <col min="12" max="12" width="21.8515625" style="0" customWidth="1"/>
    <col min="24" max="24" width="9.140625" style="0" hidden="1" customWidth="1"/>
  </cols>
  <sheetData>
    <row r="1" spans="2:7" ht="50.25" customHeight="1">
      <c r="B1" s="3"/>
      <c r="C1" s="4" t="s">
        <v>0</v>
      </c>
      <c r="D1" s="4"/>
      <c r="E1" s="4"/>
      <c r="F1" s="4"/>
      <c r="G1" s="4"/>
    </row>
    <row r="2" spans="2:7" ht="79.5" customHeight="1">
      <c r="B2" s="5"/>
      <c r="C2" s="4" t="s">
        <v>1</v>
      </c>
      <c r="D2" s="4"/>
      <c r="E2" s="4"/>
      <c r="F2" s="4"/>
      <c r="G2" s="4"/>
    </row>
    <row r="3" spans="3:7" ht="4.5" customHeight="1">
      <c r="C3" s="6"/>
      <c r="D3" s="6"/>
      <c r="E3" s="6"/>
      <c r="F3" s="6"/>
      <c r="G3" s="6"/>
    </row>
    <row r="4" spans="1:7" ht="45" customHeight="1" hidden="1">
      <c r="A4" s="7"/>
      <c r="B4" s="7"/>
      <c r="C4" s="8"/>
      <c r="D4" s="8"/>
      <c r="E4" s="8"/>
      <c r="F4" s="8"/>
      <c r="G4" s="8"/>
    </row>
    <row r="5" spans="1:7" ht="43.5" customHeight="1" hidden="1">
      <c r="A5" s="9"/>
      <c r="B5" s="9"/>
      <c r="C5" s="8"/>
      <c r="D5" s="8"/>
      <c r="E5" s="8"/>
      <c r="F5" s="8"/>
      <c r="G5" s="8"/>
    </row>
    <row r="6" spans="1:7" ht="40.5" customHeight="1" hidden="1">
      <c r="A6" s="10"/>
      <c r="B6" s="10"/>
      <c r="C6" s="10"/>
      <c r="D6" s="10"/>
      <c r="E6" s="10"/>
      <c r="F6" s="10"/>
      <c r="G6" s="10"/>
    </row>
    <row r="7" spans="1:7" ht="21" hidden="1">
      <c r="A7" s="11"/>
      <c r="B7" s="11"/>
      <c r="C7" s="11"/>
      <c r="D7" s="11"/>
      <c r="E7" s="11"/>
      <c r="F7" s="11"/>
      <c r="G7" s="11"/>
    </row>
    <row r="8" spans="1:7" ht="1.5" customHeight="1">
      <c r="A8" s="12"/>
      <c r="B8" s="12"/>
      <c r="C8" s="12"/>
      <c r="D8" s="12"/>
      <c r="E8" s="12"/>
      <c r="F8" s="12"/>
      <c r="G8" s="12"/>
    </row>
    <row r="9" spans="1:11" ht="45.75" customHeight="1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7" ht="12" customHeight="1">
      <c r="A10" s="14"/>
      <c r="B10" s="14"/>
      <c r="C10" s="14"/>
      <c r="D10" s="14"/>
      <c r="E10" s="14"/>
      <c r="F10" s="14"/>
      <c r="G10" s="14"/>
    </row>
    <row r="11" spans="1:7" ht="27" customHeight="1" hidden="1">
      <c r="A11" s="14"/>
      <c r="B11" s="14"/>
      <c r="C11" s="14"/>
      <c r="D11" s="14"/>
      <c r="E11" s="14"/>
      <c r="F11" s="14"/>
      <c r="G11" s="14"/>
    </row>
    <row r="12" spans="1:7" ht="32.25" customHeight="1">
      <c r="A12" s="15" t="s">
        <v>3</v>
      </c>
      <c r="B12" s="16"/>
      <c r="C12" s="16"/>
      <c r="D12" s="16"/>
      <c r="E12" s="16"/>
      <c r="F12" s="16"/>
      <c r="G12" s="16"/>
    </row>
    <row r="13" spans="1:11" ht="103.5" customHeight="1">
      <c r="A13" s="17" t="s">
        <v>4</v>
      </c>
      <c r="B13" s="18" t="s">
        <v>5</v>
      </c>
      <c r="C13" s="19" t="s">
        <v>6</v>
      </c>
      <c r="D13" s="20" t="s">
        <v>7</v>
      </c>
      <c r="E13" s="20" t="s">
        <v>8</v>
      </c>
      <c r="F13" s="20" t="s">
        <v>9</v>
      </c>
      <c r="G13" s="21" t="s">
        <v>10</v>
      </c>
      <c r="H13" s="21" t="s">
        <v>11</v>
      </c>
      <c r="I13" s="45"/>
      <c r="J13" s="45"/>
      <c r="K13" s="21" t="s">
        <v>12</v>
      </c>
    </row>
    <row r="14" spans="1:11" s="1" customFormat="1" ht="33" customHeight="1">
      <c r="A14" s="22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4">
        <v>7</v>
      </c>
      <c r="I14" s="24"/>
      <c r="J14" s="24"/>
      <c r="K14" s="24">
        <v>8</v>
      </c>
    </row>
    <row r="15" spans="1:11" s="1" customFormat="1" ht="64.5" customHeight="1">
      <c r="A15" s="25">
        <v>1</v>
      </c>
      <c r="B15" s="26" t="s">
        <v>13</v>
      </c>
      <c r="C15" s="27">
        <v>823</v>
      </c>
      <c r="D15" s="27"/>
      <c r="E15" s="27"/>
      <c r="F15" s="27"/>
      <c r="G15" s="28">
        <f>G16</f>
        <v>5150902</v>
      </c>
      <c r="H15" s="29">
        <f>H16</f>
        <v>4903480.81</v>
      </c>
      <c r="I15" s="46"/>
      <c r="J15" s="46"/>
      <c r="K15" s="47">
        <f>H15/G15*100</f>
        <v>95.19654635246408</v>
      </c>
    </row>
    <row r="16" spans="1:11" s="1" customFormat="1" ht="41.25" customHeight="1">
      <c r="A16" s="25">
        <v>2</v>
      </c>
      <c r="B16" s="26" t="s">
        <v>14</v>
      </c>
      <c r="C16" s="30" t="s">
        <v>15</v>
      </c>
      <c r="D16" s="30" t="s">
        <v>16</v>
      </c>
      <c r="E16" s="30"/>
      <c r="F16" s="30"/>
      <c r="G16" s="28">
        <f>G17+G23+G48+G53+G42+G70</f>
        <v>5150902</v>
      </c>
      <c r="H16" s="28">
        <f>H17+H23+H53+H70</f>
        <v>4903480.81</v>
      </c>
      <c r="I16" s="28" t="e">
        <f>I17+I23+I48+I53</f>
        <v>#REF!</v>
      </c>
      <c r="J16" s="28" t="e">
        <f>J17+J23+J48+J53</f>
        <v>#REF!</v>
      </c>
      <c r="K16" s="28">
        <f aca="true" t="shared" si="0" ref="K16:K38">H16*100/G16</f>
        <v>95.19654635246408</v>
      </c>
    </row>
    <row r="17" spans="1:11" s="1" customFormat="1" ht="66.75" customHeight="1">
      <c r="A17" s="25">
        <v>3</v>
      </c>
      <c r="B17" s="31" t="s">
        <v>17</v>
      </c>
      <c r="C17" s="30" t="s">
        <v>15</v>
      </c>
      <c r="D17" s="32" t="s">
        <v>18</v>
      </c>
      <c r="E17" s="32" t="s">
        <v>19</v>
      </c>
      <c r="F17" s="30"/>
      <c r="G17" s="28">
        <f>G18</f>
        <v>977172.18</v>
      </c>
      <c r="H17" s="28">
        <f>H18</f>
        <v>935646.93</v>
      </c>
      <c r="I17" s="28">
        <f aca="true" t="shared" si="1" ref="H17:J21">I18</f>
        <v>0</v>
      </c>
      <c r="J17" s="28">
        <f t="shared" si="1"/>
        <v>0</v>
      </c>
      <c r="K17" s="28">
        <f t="shared" si="0"/>
        <v>95.75046743553423</v>
      </c>
    </row>
    <row r="18" spans="1:11" s="1" customFormat="1" ht="52.5" customHeight="1">
      <c r="A18" s="25">
        <v>4</v>
      </c>
      <c r="B18" s="33" t="s">
        <v>20</v>
      </c>
      <c r="C18" s="30" t="s">
        <v>15</v>
      </c>
      <c r="D18" s="32" t="s">
        <v>18</v>
      </c>
      <c r="E18" s="32" t="s">
        <v>21</v>
      </c>
      <c r="F18" s="32"/>
      <c r="G18" s="34">
        <f>G19</f>
        <v>977172.18</v>
      </c>
      <c r="H18" s="34">
        <f t="shared" si="1"/>
        <v>935646.93</v>
      </c>
      <c r="I18" s="34">
        <f t="shared" si="1"/>
        <v>0</v>
      </c>
      <c r="J18" s="34">
        <f t="shared" si="1"/>
        <v>0</v>
      </c>
      <c r="K18" s="28">
        <f t="shared" si="0"/>
        <v>95.75046743553423</v>
      </c>
    </row>
    <row r="19" spans="1:11" s="1" customFormat="1" ht="46.5" customHeight="1">
      <c r="A19" s="25">
        <v>5</v>
      </c>
      <c r="B19" s="33" t="s">
        <v>22</v>
      </c>
      <c r="C19" s="30" t="s">
        <v>15</v>
      </c>
      <c r="D19" s="32" t="s">
        <v>18</v>
      </c>
      <c r="E19" s="32" t="s">
        <v>21</v>
      </c>
      <c r="F19" s="32"/>
      <c r="G19" s="34">
        <f>G20</f>
        <v>977172.18</v>
      </c>
      <c r="H19" s="34">
        <f>H20</f>
        <v>935646.93</v>
      </c>
      <c r="I19" s="34">
        <f t="shared" si="1"/>
        <v>0</v>
      </c>
      <c r="J19" s="34">
        <f t="shared" si="1"/>
        <v>0</v>
      </c>
      <c r="K19" s="28">
        <f t="shared" si="0"/>
        <v>95.75046743553423</v>
      </c>
    </row>
    <row r="20" spans="1:11" s="1" customFormat="1" ht="99.75" customHeight="1">
      <c r="A20" s="25">
        <v>6</v>
      </c>
      <c r="B20" s="35" t="s">
        <v>23</v>
      </c>
      <c r="C20" s="30" t="s">
        <v>15</v>
      </c>
      <c r="D20" s="32" t="s">
        <v>18</v>
      </c>
      <c r="E20" s="32" t="s">
        <v>21</v>
      </c>
      <c r="F20" s="32"/>
      <c r="G20" s="34">
        <f>G21</f>
        <v>977172.18</v>
      </c>
      <c r="H20" s="34">
        <f>H21</f>
        <v>935646.93</v>
      </c>
      <c r="I20" s="34">
        <f t="shared" si="1"/>
        <v>0</v>
      </c>
      <c r="J20" s="34">
        <f t="shared" si="1"/>
        <v>0</v>
      </c>
      <c r="K20" s="28">
        <f t="shared" si="0"/>
        <v>95.75046743553423</v>
      </c>
    </row>
    <row r="21" spans="1:16" s="1" customFormat="1" ht="90" customHeight="1">
      <c r="A21" s="25">
        <v>7</v>
      </c>
      <c r="B21" s="33" t="s">
        <v>24</v>
      </c>
      <c r="C21" s="30" t="s">
        <v>15</v>
      </c>
      <c r="D21" s="36" t="s">
        <v>18</v>
      </c>
      <c r="E21" s="32" t="s">
        <v>21</v>
      </c>
      <c r="F21" s="36" t="s">
        <v>25</v>
      </c>
      <c r="G21" s="34">
        <f>G22</f>
        <v>977172.18</v>
      </c>
      <c r="H21" s="34">
        <f t="shared" si="1"/>
        <v>935646.93</v>
      </c>
      <c r="I21" s="34">
        <f t="shared" si="1"/>
        <v>0</v>
      </c>
      <c r="J21" s="34">
        <f t="shared" si="1"/>
        <v>0</v>
      </c>
      <c r="K21" s="28">
        <f t="shared" si="0"/>
        <v>95.75046743553423</v>
      </c>
      <c r="P21" s="48"/>
    </row>
    <row r="22" spans="1:11" s="1" customFormat="1" ht="50.25" customHeight="1">
      <c r="A22" s="25">
        <v>8</v>
      </c>
      <c r="B22" s="33" t="s">
        <v>26</v>
      </c>
      <c r="C22" s="30" t="s">
        <v>15</v>
      </c>
      <c r="D22" s="36" t="s">
        <v>18</v>
      </c>
      <c r="E22" s="32" t="s">
        <v>21</v>
      </c>
      <c r="F22" s="36" t="s">
        <v>27</v>
      </c>
      <c r="G22" s="34">
        <v>977172.18</v>
      </c>
      <c r="H22" s="37">
        <v>935646.93</v>
      </c>
      <c r="I22" s="49"/>
      <c r="J22" s="49"/>
      <c r="K22" s="28">
        <f t="shared" si="0"/>
        <v>95.75046743553423</v>
      </c>
    </row>
    <row r="23" spans="1:11" s="1" customFormat="1" ht="81.75" customHeight="1">
      <c r="A23" s="25">
        <v>9</v>
      </c>
      <c r="B23" s="38" t="s">
        <v>28</v>
      </c>
      <c r="C23" s="30" t="s">
        <v>15</v>
      </c>
      <c r="D23" s="32" t="s">
        <v>29</v>
      </c>
      <c r="E23" s="32"/>
      <c r="F23" s="39"/>
      <c r="G23" s="28">
        <f>G24</f>
        <v>4001747.8200000003</v>
      </c>
      <c r="H23" s="28">
        <f>H24</f>
        <v>3811504.88</v>
      </c>
      <c r="I23" s="28">
        <f aca="true" t="shared" si="2" ref="H23:J25">I24</f>
        <v>0</v>
      </c>
      <c r="J23" s="28">
        <f t="shared" si="2"/>
        <v>0</v>
      </c>
      <c r="K23" s="28">
        <f t="shared" si="0"/>
        <v>95.24600378241725</v>
      </c>
    </row>
    <row r="24" spans="1:11" s="1" customFormat="1" ht="45" customHeight="1">
      <c r="A24" s="25">
        <v>10</v>
      </c>
      <c r="B24" s="33" t="s">
        <v>20</v>
      </c>
      <c r="C24" s="30" t="s">
        <v>15</v>
      </c>
      <c r="D24" s="32" t="s">
        <v>29</v>
      </c>
      <c r="E24" s="40" t="s">
        <v>30</v>
      </c>
      <c r="F24" s="39"/>
      <c r="G24" s="28">
        <f>G25</f>
        <v>4001747.8200000003</v>
      </c>
      <c r="H24" s="28">
        <f t="shared" si="2"/>
        <v>3811504.88</v>
      </c>
      <c r="I24" s="28">
        <f t="shared" si="2"/>
        <v>0</v>
      </c>
      <c r="J24" s="28">
        <f t="shared" si="2"/>
        <v>0</v>
      </c>
      <c r="K24" s="28">
        <f t="shared" si="0"/>
        <v>95.24600378241725</v>
      </c>
    </row>
    <row r="25" spans="1:11" s="1" customFormat="1" ht="51.75" customHeight="1">
      <c r="A25" s="25">
        <v>11</v>
      </c>
      <c r="B25" s="35" t="s">
        <v>31</v>
      </c>
      <c r="C25" s="30" t="s">
        <v>15</v>
      </c>
      <c r="D25" s="32" t="s">
        <v>29</v>
      </c>
      <c r="E25" s="32" t="s">
        <v>19</v>
      </c>
      <c r="F25" s="39"/>
      <c r="G25" s="28">
        <f>G26</f>
        <v>4001747.8200000003</v>
      </c>
      <c r="H25" s="28">
        <f t="shared" si="2"/>
        <v>3811504.88</v>
      </c>
      <c r="I25" s="28">
        <f t="shared" si="2"/>
        <v>0</v>
      </c>
      <c r="J25" s="28">
        <f t="shared" si="2"/>
        <v>0</v>
      </c>
      <c r="K25" s="28">
        <f t="shared" si="0"/>
        <v>95.24600378241725</v>
      </c>
    </row>
    <row r="26" spans="1:11" s="1" customFormat="1" ht="74.25" customHeight="1">
      <c r="A26" s="25">
        <v>12</v>
      </c>
      <c r="B26" s="41" t="s">
        <v>23</v>
      </c>
      <c r="C26" s="30" t="s">
        <v>15</v>
      </c>
      <c r="D26" s="39" t="s">
        <v>29</v>
      </c>
      <c r="E26" s="32" t="s">
        <v>32</v>
      </c>
      <c r="F26" s="39"/>
      <c r="G26" s="34">
        <f>G27+G29+G31+G33+G36+G39</f>
        <v>4001747.8200000003</v>
      </c>
      <c r="H26" s="34">
        <f>H27+H29+H31+H33+H36+H39</f>
        <v>3811504.88</v>
      </c>
      <c r="I26" s="34">
        <f>I27+I29</f>
        <v>0</v>
      </c>
      <c r="J26" s="34">
        <f>J27+J29</f>
        <v>0</v>
      </c>
      <c r="K26" s="28">
        <f t="shared" si="0"/>
        <v>95.24600378241725</v>
      </c>
    </row>
    <row r="27" spans="1:11" s="1" customFormat="1" ht="135.75" customHeight="1">
      <c r="A27" s="25">
        <v>13</v>
      </c>
      <c r="B27" s="41" t="s">
        <v>24</v>
      </c>
      <c r="C27" s="30" t="s">
        <v>15</v>
      </c>
      <c r="D27" s="39" t="s">
        <v>29</v>
      </c>
      <c r="E27" s="32" t="s">
        <v>32</v>
      </c>
      <c r="F27" s="39" t="s">
        <v>25</v>
      </c>
      <c r="G27" s="28">
        <f>G28</f>
        <v>1950204.37</v>
      </c>
      <c r="H27" s="28">
        <f>H28</f>
        <v>1948579.24</v>
      </c>
      <c r="I27" s="28">
        <f>I28</f>
        <v>0</v>
      </c>
      <c r="J27" s="28">
        <f>J28</f>
        <v>0</v>
      </c>
      <c r="K27" s="28">
        <f t="shared" si="0"/>
        <v>99.91666873354406</v>
      </c>
    </row>
    <row r="28" spans="1:11" s="1" customFormat="1" ht="54" customHeight="1">
      <c r="A28" s="25">
        <v>14</v>
      </c>
      <c r="B28" s="42" t="s">
        <v>26</v>
      </c>
      <c r="C28" s="30" t="s">
        <v>15</v>
      </c>
      <c r="D28" s="39" t="s">
        <v>29</v>
      </c>
      <c r="E28" s="32" t="s">
        <v>32</v>
      </c>
      <c r="F28" s="39" t="s">
        <v>27</v>
      </c>
      <c r="G28" s="28">
        <v>1950204.37</v>
      </c>
      <c r="H28" s="37">
        <v>1948579.24</v>
      </c>
      <c r="I28" s="50"/>
      <c r="J28" s="50"/>
      <c r="K28" s="28">
        <f t="shared" si="0"/>
        <v>99.91666873354406</v>
      </c>
    </row>
    <row r="29" spans="1:11" s="1" customFormat="1" ht="57" customHeight="1">
      <c r="A29" s="25">
        <v>15</v>
      </c>
      <c r="B29" s="42" t="s">
        <v>33</v>
      </c>
      <c r="C29" s="30" t="s">
        <v>15</v>
      </c>
      <c r="D29" s="39" t="s">
        <v>29</v>
      </c>
      <c r="E29" s="32" t="s">
        <v>32</v>
      </c>
      <c r="F29" s="39" t="s">
        <v>34</v>
      </c>
      <c r="G29" s="28">
        <f aca="true" t="shared" si="3" ref="G29:G34">G30</f>
        <v>815986</v>
      </c>
      <c r="H29" s="28">
        <f aca="true" t="shared" si="4" ref="H29:H34">H30</f>
        <v>708455.9</v>
      </c>
      <c r="I29" s="28">
        <f>I30</f>
        <v>0</v>
      </c>
      <c r="J29" s="28">
        <f>J30</f>
        <v>0</v>
      </c>
      <c r="K29" s="28">
        <f t="shared" si="0"/>
        <v>86.82206557465447</v>
      </c>
    </row>
    <row r="30" spans="1:11" s="1" customFormat="1" ht="57" customHeight="1">
      <c r="A30" s="25">
        <v>16</v>
      </c>
      <c r="B30" s="42" t="s">
        <v>35</v>
      </c>
      <c r="C30" s="30" t="s">
        <v>15</v>
      </c>
      <c r="D30" s="39" t="s">
        <v>29</v>
      </c>
      <c r="E30" s="32" t="s">
        <v>32</v>
      </c>
      <c r="F30" s="39" t="s">
        <v>36</v>
      </c>
      <c r="G30" s="28">
        <v>815986</v>
      </c>
      <c r="H30" s="37">
        <v>708455.9</v>
      </c>
      <c r="I30" s="50"/>
      <c r="J30" s="50"/>
      <c r="K30" s="28">
        <f t="shared" si="0"/>
        <v>86.82206557465447</v>
      </c>
    </row>
    <row r="31" spans="1:11" s="1" customFormat="1" ht="57" customHeight="1">
      <c r="A31" s="25">
        <v>17</v>
      </c>
      <c r="B31" s="42" t="str">
        <f>B32</f>
        <v>Прочие расходы</v>
      </c>
      <c r="C31" s="30" t="s">
        <v>15</v>
      </c>
      <c r="D31" s="39" t="s">
        <v>29</v>
      </c>
      <c r="E31" s="32" t="s">
        <v>32</v>
      </c>
      <c r="F31" s="39" t="s">
        <v>37</v>
      </c>
      <c r="G31" s="28">
        <f t="shared" si="3"/>
        <v>10000</v>
      </c>
      <c r="H31" s="37">
        <f t="shared" si="4"/>
        <v>63.36</v>
      </c>
      <c r="I31" s="50"/>
      <c r="J31" s="50"/>
      <c r="K31" s="28">
        <f t="shared" si="0"/>
        <v>0.6336</v>
      </c>
    </row>
    <row r="32" spans="1:11" s="1" customFormat="1" ht="57" customHeight="1">
      <c r="A32" s="25">
        <v>18</v>
      </c>
      <c r="B32" s="42" t="s">
        <v>38</v>
      </c>
      <c r="C32" s="30" t="s">
        <v>15</v>
      </c>
      <c r="D32" s="39" t="s">
        <v>29</v>
      </c>
      <c r="E32" s="32" t="s">
        <v>32</v>
      </c>
      <c r="F32" s="39" t="s">
        <v>39</v>
      </c>
      <c r="G32" s="28">
        <v>10000</v>
      </c>
      <c r="H32" s="37">
        <v>63.36</v>
      </c>
      <c r="I32" s="50"/>
      <c r="J32" s="50"/>
      <c r="K32" s="28">
        <f t="shared" si="0"/>
        <v>0.6336</v>
      </c>
    </row>
    <row r="33" spans="1:11" s="1" customFormat="1" ht="90.75" customHeight="1">
      <c r="A33" s="25">
        <v>19</v>
      </c>
      <c r="B33" s="43" t="s">
        <v>40</v>
      </c>
      <c r="C33" s="30" t="s">
        <v>15</v>
      </c>
      <c r="D33" s="39" t="s">
        <v>29</v>
      </c>
      <c r="E33" s="32" t="s">
        <v>41</v>
      </c>
      <c r="F33" s="39"/>
      <c r="G33" s="34">
        <f>G34</f>
        <v>993117.45</v>
      </c>
      <c r="H33" s="34">
        <f>H34</f>
        <v>921966.38</v>
      </c>
      <c r="I33" s="34">
        <f>I34+I36</f>
        <v>0</v>
      </c>
      <c r="J33" s="34">
        <f>J34+J36</f>
        <v>0</v>
      </c>
      <c r="K33" s="28">
        <f t="shared" si="0"/>
        <v>92.8355835455313</v>
      </c>
    </row>
    <row r="34" spans="1:11" s="1" customFormat="1" ht="46.5" customHeight="1">
      <c r="A34" s="25">
        <v>20</v>
      </c>
      <c r="B34" s="44" t="s">
        <v>26</v>
      </c>
      <c r="C34" s="30" t="s">
        <v>15</v>
      </c>
      <c r="D34" s="39" t="s">
        <v>29</v>
      </c>
      <c r="E34" s="32" t="s">
        <v>41</v>
      </c>
      <c r="F34" s="39" t="s">
        <v>25</v>
      </c>
      <c r="G34" s="28">
        <f t="shared" si="3"/>
        <v>993117.45</v>
      </c>
      <c r="H34" s="28">
        <f t="shared" si="4"/>
        <v>921966.38</v>
      </c>
      <c r="I34" s="28">
        <f>I35</f>
        <v>0</v>
      </c>
      <c r="J34" s="28">
        <f>J35</f>
        <v>0</v>
      </c>
      <c r="K34" s="28">
        <f t="shared" si="0"/>
        <v>92.8355835455313</v>
      </c>
    </row>
    <row r="35" spans="1:11" s="1" customFormat="1" ht="57" customHeight="1">
      <c r="A35" s="25">
        <v>21</v>
      </c>
      <c r="B35" s="44" t="s">
        <v>42</v>
      </c>
      <c r="C35" s="30" t="s">
        <v>15</v>
      </c>
      <c r="D35" s="39" t="s">
        <v>29</v>
      </c>
      <c r="E35" s="32" t="s">
        <v>41</v>
      </c>
      <c r="F35" s="39" t="s">
        <v>27</v>
      </c>
      <c r="G35" s="28">
        <v>993117.45</v>
      </c>
      <c r="H35" s="37">
        <v>921966.38</v>
      </c>
      <c r="I35" s="50"/>
      <c r="J35" s="50"/>
      <c r="K35" s="28">
        <f t="shared" si="0"/>
        <v>92.8355835455313</v>
      </c>
    </row>
    <row r="36" spans="1:11" s="1" customFormat="1" ht="57" customHeight="1">
      <c r="A36" s="25">
        <v>22</v>
      </c>
      <c r="B36" s="43" t="s">
        <v>43</v>
      </c>
      <c r="C36" s="30" t="s">
        <v>15</v>
      </c>
      <c r="D36" s="39" t="s">
        <v>29</v>
      </c>
      <c r="E36" s="32" t="s">
        <v>44</v>
      </c>
      <c r="F36" s="39"/>
      <c r="G36" s="28">
        <f>G37</f>
        <v>192740</v>
      </c>
      <c r="H36" s="37">
        <f>H37</f>
        <v>192740</v>
      </c>
      <c r="I36" s="50"/>
      <c r="J36" s="50"/>
      <c r="K36" s="28">
        <f>K37</f>
        <v>100</v>
      </c>
    </row>
    <row r="37" spans="1:11" s="1" customFormat="1" ht="57" customHeight="1">
      <c r="A37" s="25">
        <v>23</v>
      </c>
      <c r="B37" s="44" t="s">
        <v>26</v>
      </c>
      <c r="C37" s="30" t="s">
        <v>15</v>
      </c>
      <c r="D37" s="39" t="s">
        <v>29</v>
      </c>
      <c r="E37" s="32" t="s">
        <v>44</v>
      </c>
      <c r="F37" s="39" t="s">
        <v>25</v>
      </c>
      <c r="G37" s="28">
        <f>G38</f>
        <v>192740</v>
      </c>
      <c r="H37" s="37">
        <f>H38</f>
        <v>192740</v>
      </c>
      <c r="I37" s="50"/>
      <c r="J37" s="50"/>
      <c r="K37" s="28">
        <f>K38</f>
        <v>100</v>
      </c>
    </row>
    <row r="38" spans="1:11" s="1" customFormat="1" ht="57" customHeight="1">
      <c r="A38" s="25">
        <v>24</v>
      </c>
      <c r="B38" s="44" t="s">
        <v>42</v>
      </c>
      <c r="C38" s="30" t="s">
        <v>15</v>
      </c>
      <c r="D38" s="39" t="s">
        <v>29</v>
      </c>
      <c r="E38" s="32" t="s">
        <v>44</v>
      </c>
      <c r="F38" s="39" t="s">
        <v>27</v>
      </c>
      <c r="G38" s="28">
        <v>192740</v>
      </c>
      <c r="H38" s="37">
        <v>192740</v>
      </c>
      <c r="I38" s="50"/>
      <c r="J38" s="50"/>
      <c r="K38" s="28">
        <f>H38*100/G38</f>
        <v>100</v>
      </c>
    </row>
    <row r="39" spans="1:11" s="1" customFormat="1" ht="57" customHeight="1">
      <c r="A39" s="25">
        <v>25</v>
      </c>
      <c r="B39" s="44" t="s">
        <v>45</v>
      </c>
      <c r="C39" s="30" t="s">
        <v>15</v>
      </c>
      <c r="D39" s="39" t="s">
        <v>29</v>
      </c>
      <c r="E39" s="32" t="s">
        <v>46</v>
      </c>
      <c r="F39" s="39"/>
      <c r="G39" s="28">
        <f>G40</f>
        <v>39700</v>
      </c>
      <c r="H39" s="37">
        <f>H40</f>
        <v>39700</v>
      </c>
      <c r="I39" s="50"/>
      <c r="J39" s="50"/>
      <c r="K39" s="28">
        <f>K40</f>
        <v>100</v>
      </c>
    </row>
    <row r="40" spans="1:11" s="1" customFormat="1" ht="87" customHeight="1">
      <c r="A40" s="25">
        <v>26</v>
      </c>
      <c r="B40" s="42" t="s">
        <v>33</v>
      </c>
      <c r="C40" s="30" t="s">
        <v>15</v>
      </c>
      <c r="D40" s="39" t="s">
        <v>29</v>
      </c>
      <c r="E40" s="32" t="s">
        <v>46</v>
      </c>
      <c r="F40" s="39" t="s">
        <v>34</v>
      </c>
      <c r="G40" s="28">
        <f>G41</f>
        <v>39700</v>
      </c>
      <c r="H40" s="37">
        <f>H41</f>
        <v>39700</v>
      </c>
      <c r="I40" s="50"/>
      <c r="J40" s="50"/>
      <c r="K40" s="28">
        <f>K41</f>
        <v>100</v>
      </c>
    </row>
    <row r="41" spans="1:11" s="1" customFormat="1" ht="57" customHeight="1">
      <c r="A41" s="25">
        <v>27</v>
      </c>
      <c r="B41" s="42" t="s">
        <v>35</v>
      </c>
      <c r="C41" s="30" t="s">
        <v>15</v>
      </c>
      <c r="D41" s="39" t="s">
        <v>29</v>
      </c>
      <c r="E41" s="32" t="s">
        <v>46</v>
      </c>
      <c r="F41" s="39" t="s">
        <v>36</v>
      </c>
      <c r="G41" s="28">
        <v>39700</v>
      </c>
      <c r="H41" s="37">
        <v>39700</v>
      </c>
      <c r="I41" s="50"/>
      <c r="J41" s="50"/>
      <c r="K41" s="28">
        <f>H41*100/G41</f>
        <v>100</v>
      </c>
    </row>
    <row r="42" spans="1:11" s="1" customFormat="1" ht="48" customHeight="1">
      <c r="A42" s="25">
        <v>28</v>
      </c>
      <c r="B42" s="33" t="s">
        <v>47</v>
      </c>
      <c r="C42" s="30" t="s">
        <v>15</v>
      </c>
      <c r="D42" s="39" t="s">
        <v>48</v>
      </c>
      <c r="E42" s="32" t="s">
        <v>49</v>
      </c>
      <c r="F42" s="39"/>
      <c r="G42" s="28">
        <f>G43</f>
        <v>7000</v>
      </c>
      <c r="H42" s="37">
        <f>H43</f>
        <v>0</v>
      </c>
      <c r="I42" s="50"/>
      <c r="J42" s="50"/>
      <c r="K42" s="28">
        <f aca="true" t="shared" si="5" ref="K42:K52">H42*100/G42</f>
        <v>0</v>
      </c>
    </row>
    <row r="43" spans="1:11" s="1" customFormat="1" ht="57" customHeight="1">
      <c r="A43" s="25">
        <v>29</v>
      </c>
      <c r="B43" s="42" t="s">
        <v>33</v>
      </c>
      <c r="C43" s="30" t="s">
        <v>15</v>
      </c>
      <c r="D43" s="39" t="s">
        <v>48</v>
      </c>
      <c r="E43" s="32" t="s">
        <v>49</v>
      </c>
      <c r="F43" s="39" t="s">
        <v>37</v>
      </c>
      <c r="G43" s="28">
        <f>G44</f>
        <v>7000</v>
      </c>
      <c r="H43" s="37">
        <f>H44</f>
        <v>0</v>
      </c>
      <c r="I43" s="50"/>
      <c r="J43" s="50"/>
      <c r="K43" s="28">
        <f t="shared" si="5"/>
        <v>0</v>
      </c>
    </row>
    <row r="44" spans="1:11" s="1" customFormat="1" ht="57" customHeight="1">
      <c r="A44" s="25">
        <v>30</v>
      </c>
      <c r="B44" s="42" t="s">
        <v>35</v>
      </c>
      <c r="C44" s="30" t="s">
        <v>15</v>
      </c>
      <c r="D44" s="39" t="s">
        <v>48</v>
      </c>
      <c r="E44" s="32" t="s">
        <v>49</v>
      </c>
      <c r="F44" s="39" t="s">
        <v>50</v>
      </c>
      <c r="G44" s="28">
        <v>7000</v>
      </c>
      <c r="H44" s="37">
        <v>0</v>
      </c>
      <c r="I44" s="50"/>
      <c r="J44" s="50"/>
      <c r="K44" s="28">
        <f t="shared" si="5"/>
        <v>0</v>
      </c>
    </row>
    <row r="45" spans="1:11" s="1" customFormat="1" ht="208.5" customHeight="1" hidden="1">
      <c r="A45" s="25">
        <v>20</v>
      </c>
      <c r="B45" s="33" t="s">
        <v>51</v>
      </c>
      <c r="C45" s="30" t="s">
        <v>15</v>
      </c>
      <c r="D45" s="39" t="s">
        <v>29</v>
      </c>
      <c r="E45" s="32" t="s">
        <v>52</v>
      </c>
      <c r="F45" s="39"/>
      <c r="G45" s="28">
        <v>61</v>
      </c>
      <c r="H45" s="37">
        <f>H46</f>
        <v>61</v>
      </c>
      <c r="I45" s="50"/>
      <c r="J45" s="50"/>
      <c r="K45" s="28">
        <f t="shared" si="5"/>
        <v>100</v>
      </c>
    </row>
    <row r="46" spans="1:11" s="1" customFormat="1" ht="57" customHeight="1" hidden="1">
      <c r="A46" s="25">
        <v>21</v>
      </c>
      <c r="B46" s="42" t="s">
        <v>33</v>
      </c>
      <c r="C46" s="30" t="s">
        <v>15</v>
      </c>
      <c r="D46" s="39" t="s">
        <v>29</v>
      </c>
      <c r="E46" s="32" t="s">
        <v>52</v>
      </c>
      <c r="F46" s="39" t="s">
        <v>34</v>
      </c>
      <c r="G46" s="28">
        <v>61</v>
      </c>
      <c r="H46" s="37">
        <f>H47</f>
        <v>61</v>
      </c>
      <c r="I46" s="50"/>
      <c r="J46" s="50"/>
      <c r="K46" s="28">
        <f t="shared" si="5"/>
        <v>100</v>
      </c>
    </row>
    <row r="47" spans="1:11" s="1" customFormat="1" ht="57" customHeight="1" hidden="1">
      <c r="A47" s="25">
        <v>22</v>
      </c>
      <c r="B47" s="42" t="s">
        <v>35</v>
      </c>
      <c r="C47" s="30" t="s">
        <v>15</v>
      </c>
      <c r="D47" s="39" t="s">
        <v>29</v>
      </c>
      <c r="E47" s="32" t="s">
        <v>52</v>
      </c>
      <c r="F47" s="39" t="s">
        <v>34</v>
      </c>
      <c r="G47" s="28">
        <v>61</v>
      </c>
      <c r="H47" s="37">
        <v>61</v>
      </c>
      <c r="I47" s="50"/>
      <c r="J47" s="50"/>
      <c r="K47" s="28">
        <f t="shared" si="5"/>
        <v>100</v>
      </c>
    </row>
    <row r="48" spans="1:11" s="1" customFormat="1" ht="48" customHeight="1" hidden="1">
      <c r="A48" s="25">
        <v>23</v>
      </c>
      <c r="B48" s="33" t="s">
        <v>53</v>
      </c>
      <c r="C48" s="30" t="s">
        <v>15</v>
      </c>
      <c r="D48" s="36" t="s">
        <v>48</v>
      </c>
      <c r="E48" s="32"/>
      <c r="F48" s="39"/>
      <c r="G48" s="28">
        <f>G49</f>
        <v>0</v>
      </c>
      <c r="H48" s="28">
        <f aca="true" t="shared" si="6" ref="H48:J51">H49</f>
        <v>0</v>
      </c>
      <c r="I48" s="28">
        <f t="shared" si="6"/>
        <v>0</v>
      </c>
      <c r="J48" s="28">
        <f t="shared" si="6"/>
        <v>0</v>
      </c>
      <c r="K48" s="28" t="e">
        <f t="shared" si="5"/>
        <v>#DIV/0!</v>
      </c>
    </row>
    <row r="49" spans="1:11" s="1" customFormat="1" ht="48" customHeight="1" hidden="1">
      <c r="A49" s="25">
        <v>24</v>
      </c>
      <c r="B49" s="33" t="s">
        <v>20</v>
      </c>
      <c r="C49" s="30" t="s">
        <v>15</v>
      </c>
      <c r="D49" s="32" t="s">
        <v>48</v>
      </c>
      <c r="E49" s="40" t="s">
        <v>54</v>
      </c>
      <c r="F49" s="39"/>
      <c r="G49" s="28">
        <f>G50</f>
        <v>0</v>
      </c>
      <c r="H49" s="28">
        <f t="shared" si="6"/>
        <v>0</v>
      </c>
      <c r="I49" s="28">
        <f t="shared" si="6"/>
        <v>0</v>
      </c>
      <c r="J49" s="28">
        <f t="shared" si="6"/>
        <v>0</v>
      </c>
      <c r="K49" s="28" t="e">
        <f t="shared" si="5"/>
        <v>#DIV/0!</v>
      </c>
    </row>
    <row r="50" spans="1:11" s="1" customFormat="1" ht="42" customHeight="1" hidden="1">
      <c r="A50" s="25">
        <v>25</v>
      </c>
      <c r="B50" s="33" t="s">
        <v>47</v>
      </c>
      <c r="C50" s="30" t="s">
        <v>15</v>
      </c>
      <c r="D50" s="36" t="s">
        <v>48</v>
      </c>
      <c r="E50" s="32" t="s">
        <v>55</v>
      </c>
      <c r="F50" s="39"/>
      <c r="G50" s="28">
        <f>G51</f>
        <v>0</v>
      </c>
      <c r="H50" s="28">
        <f>H51</f>
        <v>0</v>
      </c>
      <c r="I50" s="28">
        <f t="shared" si="6"/>
        <v>0</v>
      </c>
      <c r="J50" s="28">
        <f t="shared" si="6"/>
        <v>0</v>
      </c>
      <c r="K50" s="28" t="e">
        <f t="shared" si="5"/>
        <v>#DIV/0!</v>
      </c>
    </row>
    <row r="51" spans="1:11" s="1" customFormat="1" ht="56.25" customHeight="1" hidden="1">
      <c r="A51" s="25">
        <v>26</v>
      </c>
      <c r="B51" s="42" t="s">
        <v>33</v>
      </c>
      <c r="C51" s="30" t="s">
        <v>15</v>
      </c>
      <c r="D51" s="39" t="s">
        <v>48</v>
      </c>
      <c r="E51" s="32" t="s">
        <v>55</v>
      </c>
      <c r="F51" s="39" t="s">
        <v>34</v>
      </c>
      <c r="G51" s="28">
        <f>G52</f>
        <v>0</v>
      </c>
      <c r="H51" s="28">
        <f t="shared" si="6"/>
        <v>0</v>
      </c>
      <c r="I51" s="28">
        <f t="shared" si="6"/>
        <v>0</v>
      </c>
      <c r="J51" s="28">
        <f t="shared" si="6"/>
        <v>0</v>
      </c>
      <c r="K51" s="28" t="e">
        <f t="shared" si="5"/>
        <v>#DIV/0!</v>
      </c>
    </row>
    <row r="52" spans="1:11" s="1" customFormat="1" ht="57" customHeight="1" hidden="1">
      <c r="A52" s="25">
        <v>27</v>
      </c>
      <c r="B52" s="42" t="s">
        <v>35</v>
      </c>
      <c r="C52" s="30" t="s">
        <v>15</v>
      </c>
      <c r="D52" s="39" t="s">
        <v>48</v>
      </c>
      <c r="E52" s="32" t="s">
        <v>55</v>
      </c>
      <c r="F52" s="39" t="s">
        <v>36</v>
      </c>
      <c r="G52" s="28">
        <v>0</v>
      </c>
      <c r="H52" s="37"/>
      <c r="I52" s="50"/>
      <c r="J52" s="50"/>
      <c r="K52" s="28" t="e">
        <f t="shared" si="5"/>
        <v>#DIV/0!</v>
      </c>
    </row>
    <row r="53" spans="1:11" s="1" customFormat="1" ht="45.75" customHeight="1">
      <c r="A53" s="25">
        <v>31</v>
      </c>
      <c r="B53" s="33" t="s">
        <v>56</v>
      </c>
      <c r="C53" s="30" t="s">
        <v>15</v>
      </c>
      <c r="D53" s="36" t="s">
        <v>57</v>
      </c>
      <c r="E53" s="32"/>
      <c r="F53" s="39"/>
      <c r="G53" s="28">
        <f aca="true" t="shared" si="7" ref="G53:G59">G54</f>
        <v>12958</v>
      </c>
      <c r="H53" s="28">
        <f aca="true" t="shared" si="8" ref="H53:H59">H54</f>
        <v>4305</v>
      </c>
      <c r="I53" s="28" t="e">
        <f>#REF!+I64</f>
        <v>#REF!</v>
      </c>
      <c r="J53" s="28" t="e">
        <f>#REF!+J64</f>
        <v>#REF!</v>
      </c>
      <c r="K53" s="28">
        <f aca="true" t="shared" si="9" ref="K53:K63">H53*100/G53</f>
        <v>33.22271955548696</v>
      </c>
    </row>
    <row r="54" spans="1:11" s="1" customFormat="1" ht="45.75" customHeight="1">
      <c r="A54" s="25">
        <v>32</v>
      </c>
      <c r="B54" s="33" t="s">
        <v>20</v>
      </c>
      <c r="C54" s="30" t="s">
        <v>15</v>
      </c>
      <c r="D54" s="32" t="s">
        <v>57</v>
      </c>
      <c r="E54" s="40" t="s">
        <v>30</v>
      </c>
      <c r="F54" s="39"/>
      <c r="G54" s="28">
        <f>G55+G64+G61+G67+G58</f>
        <v>12958</v>
      </c>
      <c r="H54" s="28">
        <f>H55+H64+H61+H67+H58</f>
        <v>4305</v>
      </c>
      <c r="I54" s="28" t="e">
        <f>#REF!+I64</f>
        <v>#REF!</v>
      </c>
      <c r="J54" s="28" t="e">
        <f>#REF!+J64</f>
        <v>#REF!</v>
      </c>
      <c r="K54" s="28">
        <f t="shared" si="9"/>
        <v>33.22271955548696</v>
      </c>
    </row>
    <row r="55" spans="1:11" s="1" customFormat="1" ht="45.75" customHeight="1">
      <c r="A55" s="25">
        <v>33</v>
      </c>
      <c r="B55" s="33" t="s">
        <v>58</v>
      </c>
      <c r="C55" s="30" t="s">
        <v>15</v>
      </c>
      <c r="D55" s="32" t="s">
        <v>57</v>
      </c>
      <c r="E55" s="40" t="s">
        <v>59</v>
      </c>
      <c r="F55" s="39"/>
      <c r="G55" s="28">
        <f t="shared" si="7"/>
        <v>1405</v>
      </c>
      <c r="H55" s="28">
        <f t="shared" si="8"/>
        <v>1405</v>
      </c>
      <c r="I55" s="28"/>
      <c r="J55" s="28"/>
      <c r="K55" s="28">
        <f t="shared" si="9"/>
        <v>100</v>
      </c>
    </row>
    <row r="56" spans="1:11" s="1" customFormat="1" ht="45.75" customHeight="1">
      <c r="A56" s="25">
        <v>34</v>
      </c>
      <c r="B56" s="42" t="s">
        <v>33</v>
      </c>
      <c r="C56" s="30" t="s">
        <v>15</v>
      </c>
      <c r="D56" s="32" t="s">
        <v>57</v>
      </c>
      <c r="E56" s="40" t="s">
        <v>59</v>
      </c>
      <c r="F56" s="39" t="s">
        <v>37</v>
      </c>
      <c r="G56" s="28">
        <f t="shared" si="7"/>
        <v>1405</v>
      </c>
      <c r="H56" s="28">
        <f t="shared" si="8"/>
        <v>1405</v>
      </c>
      <c r="I56" s="28"/>
      <c r="J56" s="28"/>
      <c r="K56" s="28">
        <f t="shared" si="9"/>
        <v>100</v>
      </c>
    </row>
    <row r="57" spans="1:11" s="1" customFormat="1" ht="45.75" customHeight="1">
      <c r="A57" s="25">
        <v>35</v>
      </c>
      <c r="B57" s="42" t="s">
        <v>35</v>
      </c>
      <c r="C57" s="30" t="s">
        <v>15</v>
      </c>
      <c r="D57" s="32" t="s">
        <v>57</v>
      </c>
      <c r="E57" s="40" t="s">
        <v>59</v>
      </c>
      <c r="F57" s="39" t="s">
        <v>39</v>
      </c>
      <c r="G57" s="28">
        <v>1405</v>
      </c>
      <c r="H57" s="28">
        <v>1405</v>
      </c>
      <c r="I57" s="28"/>
      <c r="J57" s="28"/>
      <c r="K57" s="28">
        <f t="shared" si="9"/>
        <v>100</v>
      </c>
    </row>
    <row r="58" spans="1:11" s="1" customFormat="1" ht="45.75" customHeight="1">
      <c r="A58" s="25">
        <v>36</v>
      </c>
      <c r="B58" s="35" t="s">
        <v>56</v>
      </c>
      <c r="C58" s="30" t="s">
        <v>15</v>
      </c>
      <c r="D58" s="32" t="s">
        <v>57</v>
      </c>
      <c r="E58" s="40" t="s">
        <v>60</v>
      </c>
      <c r="F58" s="39"/>
      <c r="G58" s="28">
        <f t="shared" si="7"/>
        <v>2500</v>
      </c>
      <c r="H58" s="28">
        <f t="shared" si="8"/>
        <v>0</v>
      </c>
      <c r="I58" s="28"/>
      <c r="J58" s="28"/>
      <c r="K58" s="28">
        <f t="shared" si="9"/>
        <v>0</v>
      </c>
    </row>
    <row r="59" spans="1:11" s="1" customFormat="1" ht="45.75" customHeight="1">
      <c r="A59" s="25">
        <v>37</v>
      </c>
      <c r="B59" s="42" t="s">
        <v>33</v>
      </c>
      <c r="C59" s="30" t="s">
        <v>15</v>
      </c>
      <c r="D59" s="32" t="s">
        <v>57</v>
      </c>
      <c r="E59" s="40" t="s">
        <v>60</v>
      </c>
      <c r="F59" s="39" t="s">
        <v>34</v>
      </c>
      <c r="G59" s="28">
        <f t="shared" si="7"/>
        <v>2500</v>
      </c>
      <c r="H59" s="28">
        <f t="shared" si="8"/>
        <v>0</v>
      </c>
      <c r="I59" s="28"/>
      <c r="J59" s="28"/>
      <c r="K59" s="28">
        <f t="shared" si="9"/>
        <v>0</v>
      </c>
    </row>
    <row r="60" spans="1:11" s="1" customFormat="1" ht="45.75" customHeight="1">
      <c r="A60" s="25">
        <v>38</v>
      </c>
      <c r="B60" s="42" t="s">
        <v>35</v>
      </c>
      <c r="C60" s="30" t="s">
        <v>15</v>
      </c>
      <c r="D60" s="32" t="s">
        <v>57</v>
      </c>
      <c r="E60" s="40" t="s">
        <v>60</v>
      </c>
      <c r="F60" s="39" t="s">
        <v>36</v>
      </c>
      <c r="G60" s="28">
        <v>2500</v>
      </c>
      <c r="H60" s="28">
        <v>0</v>
      </c>
      <c r="I60" s="28"/>
      <c r="J60" s="28"/>
      <c r="K60" s="28">
        <f t="shared" si="9"/>
        <v>0</v>
      </c>
    </row>
    <row r="61" spans="1:11" s="1" customFormat="1" ht="45.75" customHeight="1">
      <c r="A61" s="25">
        <v>39</v>
      </c>
      <c r="B61" s="35" t="s">
        <v>56</v>
      </c>
      <c r="C61" s="30" t="s">
        <v>15</v>
      </c>
      <c r="D61" s="32" t="s">
        <v>57</v>
      </c>
      <c r="E61" s="40" t="s">
        <v>61</v>
      </c>
      <c r="F61" s="39"/>
      <c r="G61" s="28">
        <f>G62</f>
        <v>1000</v>
      </c>
      <c r="H61" s="28">
        <f>H62</f>
        <v>1000</v>
      </c>
      <c r="I61" s="28"/>
      <c r="J61" s="28"/>
      <c r="K61" s="28">
        <f t="shared" si="9"/>
        <v>100</v>
      </c>
    </row>
    <row r="62" spans="1:11" s="1" customFormat="1" ht="45.75" customHeight="1">
      <c r="A62" s="25">
        <v>40</v>
      </c>
      <c r="B62" s="42" t="s">
        <v>33</v>
      </c>
      <c r="C62" s="30" t="s">
        <v>15</v>
      </c>
      <c r="D62" s="32" t="s">
        <v>57</v>
      </c>
      <c r="E62" s="40" t="s">
        <v>61</v>
      </c>
      <c r="F62" s="39" t="s">
        <v>34</v>
      </c>
      <c r="G62" s="28">
        <f>G63</f>
        <v>1000</v>
      </c>
      <c r="H62" s="28">
        <f>H63</f>
        <v>1000</v>
      </c>
      <c r="I62" s="28"/>
      <c r="J62" s="28"/>
      <c r="K62" s="28">
        <f t="shared" si="9"/>
        <v>100</v>
      </c>
    </row>
    <row r="63" spans="1:11" s="1" customFormat="1" ht="45.75" customHeight="1">
      <c r="A63" s="25">
        <v>41</v>
      </c>
      <c r="B63" s="42" t="s">
        <v>35</v>
      </c>
      <c r="C63" s="30" t="s">
        <v>15</v>
      </c>
      <c r="D63" s="32" t="s">
        <v>57</v>
      </c>
      <c r="E63" s="40" t="s">
        <v>61</v>
      </c>
      <c r="F63" s="39" t="s">
        <v>36</v>
      </c>
      <c r="G63" s="28">
        <v>1000</v>
      </c>
      <c r="H63" s="28">
        <v>1000</v>
      </c>
      <c r="I63" s="28"/>
      <c r="J63" s="28"/>
      <c r="K63" s="28">
        <f t="shared" si="9"/>
        <v>100</v>
      </c>
    </row>
    <row r="64" spans="1:11" s="1" customFormat="1" ht="72.75" customHeight="1">
      <c r="A64" s="25">
        <v>42</v>
      </c>
      <c r="B64" s="35" t="s">
        <v>62</v>
      </c>
      <c r="C64" s="30" t="s">
        <v>15</v>
      </c>
      <c r="D64" s="36" t="s">
        <v>57</v>
      </c>
      <c r="E64" s="32" t="s">
        <v>63</v>
      </c>
      <c r="F64" s="39"/>
      <c r="G64" s="28">
        <f>G65</f>
        <v>1900</v>
      </c>
      <c r="H64" s="28">
        <f aca="true" t="shared" si="10" ref="H64:J65">H65</f>
        <v>1900</v>
      </c>
      <c r="I64" s="28">
        <f t="shared" si="10"/>
        <v>0</v>
      </c>
      <c r="J64" s="28">
        <f t="shared" si="10"/>
        <v>0</v>
      </c>
      <c r="K64" s="28">
        <f aca="true" t="shared" si="11" ref="K64:K69">H64*100/G64</f>
        <v>100</v>
      </c>
    </row>
    <row r="65" spans="1:11" s="1" customFormat="1" ht="50.25" customHeight="1">
      <c r="A65" s="25">
        <v>43</v>
      </c>
      <c r="B65" s="42" t="s">
        <v>33</v>
      </c>
      <c r="C65" s="30" t="s">
        <v>15</v>
      </c>
      <c r="D65" s="36" t="s">
        <v>57</v>
      </c>
      <c r="E65" s="32" t="s">
        <v>63</v>
      </c>
      <c r="F65" s="39" t="s">
        <v>34</v>
      </c>
      <c r="G65" s="28">
        <f>G66</f>
        <v>1900</v>
      </c>
      <c r="H65" s="28">
        <f t="shared" si="10"/>
        <v>1900</v>
      </c>
      <c r="I65" s="28">
        <f t="shared" si="10"/>
        <v>0</v>
      </c>
      <c r="J65" s="28">
        <f t="shared" si="10"/>
        <v>0</v>
      </c>
      <c r="K65" s="28">
        <f t="shared" si="11"/>
        <v>100</v>
      </c>
    </row>
    <row r="66" spans="1:11" s="1" customFormat="1" ht="50.25" customHeight="1">
      <c r="A66" s="25">
        <v>44</v>
      </c>
      <c r="B66" s="42" t="s">
        <v>35</v>
      </c>
      <c r="C66" s="30" t="s">
        <v>15</v>
      </c>
      <c r="D66" s="36" t="s">
        <v>57</v>
      </c>
      <c r="E66" s="32" t="s">
        <v>63</v>
      </c>
      <c r="F66" s="39" t="s">
        <v>36</v>
      </c>
      <c r="G66" s="28">
        <v>1900</v>
      </c>
      <c r="H66" s="37">
        <v>1900</v>
      </c>
      <c r="I66" s="50"/>
      <c r="J66" s="50"/>
      <c r="K66" s="28">
        <f t="shared" si="11"/>
        <v>100</v>
      </c>
    </row>
    <row r="67" spans="1:11" s="1" customFormat="1" ht="50.25" customHeight="1">
      <c r="A67" s="25">
        <v>45</v>
      </c>
      <c r="B67" s="35" t="s">
        <v>56</v>
      </c>
      <c r="C67" s="30" t="s">
        <v>15</v>
      </c>
      <c r="D67" s="36" t="s">
        <v>57</v>
      </c>
      <c r="E67" s="32" t="s">
        <v>63</v>
      </c>
      <c r="F67" s="39"/>
      <c r="G67" s="28">
        <f>G68</f>
        <v>6153</v>
      </c>
      <c r="H67" s="28">
        <f aca="true" t="shared" si="12" ref="H67:J67">H68</f>
        <v>0</v>
      </c>
      <c r="I67" s="28">
        <f t="shared" si="12"/>
        <v>0</v>
      </c>
      <c r="J67" s="28">
        <f t="shared" si="12"/>
        <v>0</v>
      </c>
      <c r="K67" s="28">
        <f t="shared" si="11"/>
        <v>0</v>
      </c>
    </row>
    <row r="68" spans="1:11" s="1" customFormat="1" ht="50.25" customHeight="1">
      <c r="A68" s="25">
        <v>46</v>
      </c>
      <c r="B68" s="42" t="s">
        <v>64</v>
      </c>
      <c r="C68" s="30" t="s">
        <v>15</v>
      </c>
      <c r="D68" s="36" t="s">
        <v>57</v>
      </c>
      <c r="E68" s="32" t="s">
        <v>63</v>
      </c>
      <c r="F68" s="39" t="s">
        <v>25</v>
      </c>
      <c r="G68" s="28">
        <f>G69</f>
        <v>6153</v>
      </c>
      <c r="H68" s="28">
        <f aca="true" t="shared" si="13" ref="H68:J68">H69</f>
        <v>0</v>
      </c>
      <c r="I68" s="28">
        <f t="shared" si="13"/>
        <v>0</v>
      </c>
      <c r="J68" s="28">
        <f t="shared" si="13"/>
        <v>0</v>
      </c>
      <c r="K68" s="28">
        <f t="shared" si="11"/>
        <v>0</v>
      </c>
    </row>
    <row r="69" spans="1:11" s="1" customFormat="1" ht="50.25" customHeight="1">
      <c r="A69" s="25">
        <v>47</v>
      </c>
      <c r="B69" s="42" t="s">
        <v>65</v>
      </c>
      <c r="C69" s="30" t="s">
        <v>15</v>
      </c>
      <c r="D69" s="36" t="s">
        <v>57</v>
      </c>
      <c r="E69" s="32" t="s">
        <v>63</v>
      </c>
      <c r="F69" s="39" t="s">
        <v>27</v>
      </c>
      <c r="G69" s="28">
        <v>6153</v>
      </c>
      <c r="H69" s="37">
        <v>0</v>
      </c>
      <c r="I69" s="50"/>
      <c r="J69" s="50"/>
      <c r="K69" s="28">
        <f t="shared" si="11"/>
        <v>0</v>
      </c>
    </row>
    <row r="70" spans="1:11" s="1" customFormat="1" ht="50.25" customHeight="1">
      <c r="A70" s="25">
        <v>48</v>
      </c>
      <c r="B70" s="42" t="s">
        <v>66</v>
      </c>
      <c r="C70" s="30" t="s">
        <v>15</v>
      </c>
      <c r="D70" s="36" t="s">
        <v>67</v>
      </c>
      <c r="E70" s="32"/>
      <c r="F70" s="39"/>
      <c r="G70" s="28">
        <f aca="true" t="shared" si="14" ref="G70:J72">G71</f>
        <v>152024</v>
      </c>
      <c r="H70" s="28">
        <f t="shared" si="14"/>
        <v>152024</v>
      </c>
      <c r="I70" s="28">
        <f t="shared" si="14"/>
        <v>0</v>
      </c>
      <c r="J70" s="28">
        <f t="shared" si="14"/>
        <v>0</v>
      </c>
      <c r="K70" s="28">
        <f aca="true" t="shared" si="15" ref="K70:K127">H70*100/G70</f>
        <v>100</v>
      </c>
    </row>
    <row r="71" spans="1:11" s="1" customFormat="1" ht="50.25" customHeight="1">
      <c r="A71" s="25">
        <v>49</v>
      </c>
      <c r="B71" s="33" t="s">
        <v>68</v>
      </c>
      <c r="C71" s="30" t="s">
        <v>15</v>
      </c>
      <c r="D71" s="36" t="s">
        <v>69</v>
      </c>
      <c r="E71" s="32"/>
      <c r="F71" s="39"/>
      <c r="G71" s="28">
        <f t="shared" si="14"/>
        <v>152024</v>
      </c>
      <c r="H71" s="28">
        <f t="shared" si="14"/>
        <v>152024</v>
      </c>
      <c r="I71" s="28">
        <f t="shared" si="14"/>
        <v>0</v>
      </c>
      <c r="J71" s="28">
        <f t="shared" si="14"/>
        <v>0</v>
      </c>
      <c r="K71" s="28">
        <f t="shared" si="15"/>
        <v>100</v>
      </c>
    </row>
    <row r="72" spans="1:11" s="1" customFormat="1" ht="50.25" customHeight="1">
      <c r="A72" s="25">
        <v>50</v>
      </c>
      <c r="B72" s="33" t="s">
        <v>20</v>
      </c>
      <c r="C72" s="30" t="s">
        <v>15</v>
      </c>
      <c r="D72" s="32" t="s">
        <v>69</v>
      </c>
      <c r="E72" s="40" t="s">
        <v>30</v>
      </c>
      <c r="F72" s="39"/>
      <c r="G72" s="28">
        <f t="shared" si="14"/>
        <v>152024</v>
      </c>
      <c r="H72" s="28">
        <f t="shared" si="14"/>
        <v>152024</v>
      </c>
      <c r="I72" s="28">
        <f t="shared" si="14"/>
        <v>0</v>
      </c>
      <c r="J72" s="28">
        <f t="shared" si="14"/>
        <v>0</v>
      </c>
      <c r="K72" s="28">
        <f t="shared" si="15"/>
        <v>100</v>
      </c>
    </row>
    <row r="73" spans="1:11" s="1" customFormat="1" ht="93" customHeight="1">
      <c r="A73" s="25">
        <v>51</v>
      </c>
      <c r="B73" s="35" t="s">
        <v>70</v>
      </c>
      <c r="C73" s="30" t="s">
        <v>15</v>
      </c>
      <c r="D73" s="36" t="s">
        <v>69</v>
      </c>
      <c r="E73" s="32" t="s">
        <v>71</v>
      </c>
      <c r="F73" s="39"/>
      <c r="G73" s="28">
        <f>G74+G76</f>
        <v>152024</v>
      </c>
      <c r="H73" s="28">
        <f>H74+H76</f>
        <v>152024</v>
      </c>
      <c r="I73" s="28">
        <f>I74+I76</f>
        <v>0</v>
      </c>
      <c r="J73" s="28">
        <f>J74+J76</f>
        <v>0</v>
      </c>
      <c r="K73" s="28">
        <f t="shared" si="15"/>
        <v>100</v>
      </c>
    </row>
    <row r="74" spans="1:11" s="1" customFormat="1" ht="135.75" customHeight="1">
      <c r="A74" s="25">
        <v>52</v>
      </c>
      <c r="B74" s="41" t="s">
        <v>24</v>
      </c>
      <c r="C74" s="30" t="s">
        <v>15</v>
      </c>
      <c r="D74" s="36" t="s">
        <v>69</v>
      </c>
      <c r="E74" s="32" t="s">
        <v>71</v>
      </c>
      <c r="F74" s="39" t="s">
        <v>25</v>
      </c>
      <c r="G74" s="28">
        <f>G75</f>
        <v>134712</v>
      </c>
      <c r="H74" s="28">
        <f>H75</f>
        <v>134712</v>
      </c>
      <c r="I74" s="28">
        <f>I75</f>
        <v>0</v>
      </c>
      <c r="J74" s="28">
        <f>J75</f>
        <v>0</v>
      </c>
      <c r="K74" s="28">
        <f t="shared" si="15"/>
        <v>100</v>
      </c>
    </row>
    <row r="75" spans="1:11" s="1" customFormat="1" ht="53.25" customHeight="1">
      <c r="A75" s="25">
        <v>53</v>
      </c>
      <c r="B75" s="42" t="s">
        <v>26</v>
      </c>
      <c r="C75" s="30" t="s">
        <v>15</v>
      </c>
      <c r="D75" s="36" t="s">
        <v>69</v>
      </c>
      <c r="E75" s="32" t="s">
        <v>71</v>
      </c>
      <c r="F75" s="39" t="s">
        <v>27</v>
      </c>
      <c r="G75" s="28">
        <v>134712</v>
      </c>
      <c r="H75" s="37">
        <v>134712</v>
      </c>
      <c r="I75" s="50"/>
      <c r="J75" s="50"/>
      <c r="K75" s="28">
        <f t="shared" si="15"/>
        <v>100</v>
      </c>
    </row>
    <row r="76" spans="1:11" s="1" customFormat="1" ht="53.25" customHeight="1">
      <c r="A76" s="25">
        <v>54</v>
      </c>
      <c r="B76" s="42" t="s">
        <v>33</v>
      </c>
      <c r="C76" s="30" t="s">
        <v>15</v>
      </c>
      <c r="D76" s="36" t="s">
        <v>69</v>
      </c>
      <c r="E76" s="32" t="s">
        <v>71</v>
      </c>
      <c r="F76" s="39" t="s">
        <v>34</v>
      </c>
      <c r="G76" s="28">
        <f>G77</f>
        <v>17312</v>
      </c>
      <c r="H76" s="28">
        <f>H77</f>
        <v>17312</v>
      </c>
      <c r="I76" s="28">
        <f>I77</f>
        <v>0</v>
      </c>
      <c r="J76" s="28">
        <f>J77</f>
        <v>0</v>
      </c>
      <c r="K76" s="28">
        <f t="shared" si="15"/>
        <v>100</v>
      </c>
    </row>
    <row r="77" spans="1:11" s="1" customFormat="1" ht="66.75" customHeight="1">
      <c r="A77" s="25">
        <v>55</v>
      </c>
      <c r="B77" s="42" t="s">
        <v>35</v>
      </c>
      <c r="C77" s="30" t="s">
        <v>15</v>
      </c>
      <c r="D77" s="36" t="s">
        <v>69</v>
      </c>
      <c r="E77" s="32" t="s">
        <v>71</v>
      </c>
      <c r="F77" s="39" t="s">
        <v>36</v>
      </c>
      <c r="G77" s="28">
        <v>17312</v>
      </c>
      <c r="H77" s="37">
        <v>17312</v>
      </c>
      <c r="I77" s="50"/>
      <c r="J77" s="50"/>
      <c r="K77" s="28">
        <f t="shared" si="15"/>
        <v>100</v>
      </c>
    </row>
    <row r="78" spans="1:11" s="1" customFormat="1" ht="61.5" customHeight="1" hidden="1">
      <c r="A78" s="25">
        <v>44</v>
      </c>
      <c r="B78" s="42" t="s">
        <v>72</v>
      </c>
      <c r="C78" s="30" t="s">
        <v>15</v>
      </c>
      <c r="D78" s="36" t="s">
        <v>73</v>
      </c>
      <c r="E78" s="32"/>
      <c r="F78" s="39"/>
      <c r="G78" s="28">
        <f>G79</f>
        <v>0</v>
      </c>
      <c r="H78" s="28">
        <f>H79</f>
        <v>0</v>
      </c>
      <c r="I78" s="28">
        <f>I79</f>
        <v>0</v>
      </c>
      <c r="J78" s="28">
        <f>J79</f>
        <v>0</v>
      </c>
      <c r="K78" s="28" t="e">
        <f t="shared" si="15"/>
        <v>#DIV/0!</v>
      </c>
    </row>
    <row r="79" spans="1:11" s="1" customFormat="1" ht="61.5" customHeight="1" hidden="1">
      <c r="A79" s="25">
        <v>45</v>
      </c>
      <c r="B79" s="35" t="s">
        <v>74</v>
      </c>
      <c r="C79" s="30" t="s">
        <v>15</v>
      </c>
      <c r="D79" s="36" t="s">
        <v>75</v>
      </c>
      <c r="E79" s="32"/>
      <c r="F79" s="39"/>
      <c r="G79" s="28">
        <f>G80</f>
        <v>0</v>
      </c>
      <c r="H79" s="28">
        <f aca="true" t="shared" si="16" ref="H79:J81">H80</f>
        <v>0</v>
      </c>
      <c r="I79" s="28">
        <f t="shared" si="16"/>
        <v>0</v>
      </c>
      <c r="J79" s="28">
        <f t="shared" si="16"/>
        <v>0</v>
      </c>
      <c r="K79" s="28" t="e">
        <f t="shared" si="15"/>
        <v>#DIV/0!</v>
      </c>
    </row>
    <row r="80" spans="1:11" s="1" customFormat="1" ht="69.75" customHeight="1" hidden="1">
      <c r="A80" s="25">
        <v>46</v>
      </c>
      <c r="B80" s="35" t="s">
        <v>76</v>
      </c>
      <c r="C80" s="30" t="s">
        <v>15</v>
      </c>
      <c r="D80" s="36" t="s">
        <v>75</v>
      </c>
      <c r="E80" s="32" t="s">
        <v>77</v>
      </c>
      <c r="F80" s="39"/>
      <c r="G80" s="28">
        <f>G81</f>
        <v>0</v>
      </c>
      <c r="H80" s="28">
        <f t="shared" si="16"/>
        <v>0</v>
      </c>
      <c r="I80" s="28">
        <f t="shared" si="16"/>
        <v>0</v>
      </c>
      <c r="J80" s="28">
        <f t="shared" si="16"/>
        <v>0</v>
      </c>
      <c r="K80" s="28" t="e">
        <f t="shared" si="15"/>
        <v>#DIV/0!</v>
      </c>
    </row>
    <row r="81" spans="1:11" s="1" customFormat="1" ht="61.5" customHeight="1" hidden="1">
      <c r="A81" s="25">
        <v>47</v>
      </c>
      <c r="B81" s="35" t="s">
        <v>78</v>
      </c>
      <c r="C81" s="30" t="s">
        <v>15</v>
      </c>
      <c r="D81" s="36" t="s">
        <v>75</v>
      </c>
      <c r="E81" s="32" t="s">
        <v>79</v>
      </c>
      <c r="F81" s="39"/>
      <c r="G81" s="28">
        <f>G82+G85</f>
        <v>0</v>
      </c>
      <c r="H81" s="28"/>
      <c r="I81" s="28">
        <f t="shared" si="16"/>
        <v>0</v>
      </c>
      <c r="J81" s="28">
        <f t="shared" si="16"/>
        <v>0</v>
      </c>
      <c r="K81" s="28" t="e">
        <f t="shared" si="15"/>
        <v>#DIV/0!</v>
      </c>
    </row>
    <row r="82" spans="1:12" s="1" customFormat="1" ht="61.5" customHeight="1" hidden="1">
      <c r="A82" s="25">
        <v>48</v>
      </c>
      <c r="B82" s="41" t="s">
        <v>80</v>
      </c>
      <c r="C82" s="30" t="s">
        <v>15</v>
      </c>
      <c r="D82" s="36" t="s">
        <v>75</v>
      </c>
      <c r="E82" s="32" t="s">
        <v>81</v>
      </c>
      <c r="F82" s="39"/>
      <c r="G82" s="28">
        <f aca="true" t="shared" si="17" ref="G82:J83">G83</f>
        <v>0</v>
      </c>
      <c r="H82" s="28">
        <f t="shared" si="17"/>
        <v>0</v>
      </c>
      <c r="I82" s="28">
        <f t="shared" si="17"/>
        <v>0</v>
      </c>
      <c r="J82" s="28">
        <f t="shared" si="17"/>
        <v>0</v>
      </c>
      <c r="K82" s="28" t="e">
        <f t="shared" si="15"/>
        <v>#DIV/0!</v>
      </c>
      <c r="L82" s="52"/>
    </row>
    <row r="83" spans="1:12" s="1" customFormat="1" ht="61.5" customHeight="1" hidden="1">
      <c r="A83" s="25">
        <v>49</v>
      </c>
      <c r="B83" s="41" t="s">
        <v>33</v>
      </c>
      <c r="C83" s="30" t="s">
        <v>15</v>
      </c>
      <c r="D83" s="36" t="s">
        <v>75</v>
      </c>
      <c r="E83" s="32" t="s">
        <v>81</v>
      </c>
      <c r="F83" s="39" t="s">
        <v>34</v>
      </c>
      <c r="G83" s="28">
        <f t="shared" si="17"/>
        <v>0</v>
      </c>
      <c r="H83" s="28">
        <f t="shared" si="17"/>
        <v>0</v>
      </c>
      <c r="I83" s="28">
        <f t="shared" si="17"/>
        <v>0</v>
      </c>
      <c r="J83" s="28">
        <f t="shared" si="17"/>
        <v>0</v>
      </c>
      <c r="K83" s="28" t="e">
        <f t="shared" si="15"/>
        <v>#DIV/0!</v>
      </c>
      <c r="L83" s="53"/>
    </row>
    <row r="84" spans="1:11" s="1" customFormat="1" ht="61.5" customHeight="1" hidden="1">
      <c r="A84" s="25">
        <v>50</v>
      </c>
      <c r="B84" s="41" t="s">
        <v>35</v>
      </c>
      <c r="C84" s="30" t="s">
        <v>15</v>
      </c>
      <c r="D84" s="36" t="s">
        <v>75</v>
      </c>
      <c r="E84" s="32" t="s">
        <v>81</v>
      </c>
      <c r="F84" s="39" t="s">
        <v>36</v>
      </c>
      <c r="G84" s="28">
        <v>0</v>
      </c>
      <c r="H84" s="37"/>
      <c r="I84" s="50"/>
      <c r="J84" s="50"/>
      <c r="K84" s="28" t="e">
        <f t="shared" si="15"/>
        <v>#DIV/0!</v>
      </c>
    </row>
    <row r="85" spans="1:11" s="1" customFormat="1" ht="61.5" customHeight="1" hidden="1">
      <c r="A85" s="25">
        <v>51</v>
      </c>
      <c r="B85" s="41" t="s">
        <v>82</v>
      </c>
      <c r="C85" s="30" t="s">
        <v>15</v>
      </c>
      <c r="D85" s="36" t="s">
        <v>75</v>
      </c>
      <c r="E85" s="32" t="s">
        <v>83</v>
      </c>
      <c r="F85" s="39"/>
      <c r="G85" s="28">
        <f aca="true" t="shared" si="18" ref="G85:J86">G86</f>
        <v>0</v>
      </c>
      <c r="H85" s="28">
        <f t="shared" si="18"/>
        <v>0</v>
      </c>
      <c r="I85" s="28">
        <f t="shared" si="18"/>
        <v>0</v>
      </c>
      <c r="J85" s="28">
        <f t="shared" si="18"/>
        <v>0</v>
      </c>
      <c r="K85" s="28" t="e">
        <f t="shared" si="15"/>
        <v>#DIV/0!</v>
      </c>
    </row>
    <row r="86" spans="1:11" s="1" customFormat="1" ht="61.5" customHeight="1" hidden="1">
      <c r="A86" s="25">
        <v>52</v>
      </c>
      <c r="B86" s="41" t="s">
        <v>33</v>
      </c>
      <c r="C86" s="30" t="s">
        <v>15</v>
      </c>
      <c r="D86" s="36" t="s">
        <v>75</v>
      </c>
      <c r="E86" s="32" t="s">
        <v>83</v>
      </c>
      <c r="F86" s="39" t="s">
        <v>34</v>
      </c>
      <c r="G86" s="28">
        <f>G87</f>
        <v>0</v>
      </c>
      <c r="H86" s="28"/>
      <c r="I86" s="28">
        <f t="shared" si="18"/>
        <v>0</v>
      </c>
      <c r="J86" s="28">
        <f t="shared" si="18"/>
        <v>0</v>
      </c>
      <c r="K86" s="28" t="e">
        <f t="shared" si="15"/>
        <v>#DIV/0!</v>
      </c>
    </row>
    <row r="87" spans="1:11" s="1" customFormat="1" ht="61.5" customHeight="1" hidden="1">
      <c r="A87" s="25">
        <v>53</v>
      </c>
      <c r="B87" s="41" t="s">
        <v>35</v>
      </c>
      <c r="C87" s="30" t="s">
        <v>15</v>
      </c>
      <c r="D87" s="36" t="s">
        <v>75</v>
      </c>
      <c r="E87" s="32" t="s">
        <v>83</v>
      </c>
      <c r="F87" s="39" t="s">
        <v>36</v>
      </c>
      <c r="G87" s="28">
        <v>0</v>
      </c>
      <c r="H87" s="37"/>
      <c r="I87" s="50"/>
      <c r="J87" s="50"/>
      <c r="K87" s="28" t="e">
        <f t="shared" si="15"/>
        <v>#DIV/0!</v>
      </c>
    </row>
    <row r="88" spans="1:11" s="1" customFormat="1" ht="70.5" customHeight="1">
      <c r="A88" s="25">
        <v>56</v>
      </c>
      <c r="B88" s="41" t="s">
        <v>84</v>
      </c>
      <c r="C88" s="30" t="s">
        <v>15</v>
      </c>
      <c r="D88" s="36" t="s">
        <v>73</v>
      </c>
      <c r="E88" s="32" t="s">
        <v>85</v>
      </c>
      <c r="F88" s="39"/>
      <c r="G88" s="28">
        <f>G89+G96+G100</f>
        <v>149105</v>
      </c>
      <c r="H88" s="37">
        <f>H89+H96+H100</f>
        <v>148905</v>
      </c>
      <c r="I88" s="50"/>
      <c r="J88" s="50"/>
      <c r="K88" s="28">
        <f t="shared" si="15"/>
        <v>99.86586633580363</v>
      </c>
    </row>
    <row r="89" spans="1:11" s="1" customFormat="1" ht="94.5" customHeight="1">
      <c r="A89" s="25">
        <v>57</v>
      </c>
      <c r="B89" s="41" t="s">
        <v>86</v>
      </c>
      <c r="C89" s="30" t="s">
        <v>15</v>
      </c>
      <c r="D89" s="36" t="s">
        <v>87</v>
      </c>
      <c r="E89" s="32" t="s">
        <v>85</v>
      </c>
      <c r="F89" s="39"/>
      <c r="G89" s="28">
        <f>G90+G93</f>
        <v>20000</v>
      </c>
      <c r="H89" s="37">
        <f>H90+H93</f>
        <v>19800</v>
      </c>
      <c r="I89" s="50"/>
      <c r="J89" s="50"/>
      <c r="K89" s="28">
        <f>H89/G89*100</f>
        <v>99</v>
      </c>
    </row>
    <row r="90" spans="1:11" s="1" customFormat="1" ht="75.75" customHeight="1">
      <c r="A90" s="25">
        <v>58</v>
      </c>
      <c r="B90" s="41" t="s">
        <v>80</v>
      </c>
      <c r="C90" s="30" t="s">
        <v>15</v>
      </c>
      <c r="D90" s="36" t="s">
        <v>87</v>
      </c>
      <c r="E90" s="32" t="s">
        <v>88</v>
      </c>
      <c r="F90" s="39"/>
      <c r="G90" s="28">
        <f>G91</f>
        <v>10000</v>
      </c>
      <c r="H90" s="37">
        <f>H91</f>
        <v>9900</v>
      </c>
      <c r="I90" s="50"/>
      <c r="J90" s="50"/>
      <c r="K90" s="28">
        <v>0</v>
      </c>
    </row>
    <row r="91" spans="1:11" s="1" customFormat="1" ht="61.5" customHeight="1">
      <c r="A91" s="25">
        <v>59</v>
      </c>
      <c r="B91" s="41" t="s">
        <v>33</v>
      </c>
      <c r="C91" s="30" t="s">
        <v>15</v>
      </c>
      <c r="D91" s="36" t="s">
        <v>87</v>
      </c>
      <c r="E91" s="32" t="s">
        <v>88</v>
      </c>
      <c r="F91" s="39" t="s">
        <v>34</v>
      </c>
      <c r="G91" s="28">
        <f>G92</f>
        <v>10000</v>
      </c>
      <c r="H91" s="37">
        <f>H92</f>
        <v>9900</v>
      </c>
      <c r="I91" s="50"/>
      <c r="J91" s="50"/>
      <c r="K91" s="28">
        <v>0</v>
      </c>
    </row>
    <row r="92" spans="1:11" s="1" customFormat="1" ht="72" customHeight="1">
      <c r="A92" s="25">
        <v>60</v>
      </c>
      <c r="B92" s="41" t="s">
        <v>35</v>
      </c>
      <c r="C92" s="30" t="s">
        <v>15</v>
      </c>
      <c r="D92" s="36" t="s">
        <v>87</v>
      </c>
      <c r="E92" s="32" t="s">
        <v>88</v>
      </c>
      <c r="F92" s="39" t="s">
        <v>36</v>
      </c>
      <c r="G92" s="28">
        <v>10000</v>
      </c>
      <c r="H92" s="37">
        <v>9900</v>
      </c>
      <c r="I92" s="50"/>
      <c r="J92" s="50"/>
      <c r="K92" s="28">
        <v>0</v>
      </c>
    </row>
    <row r="93" spans="1:11" s="1" customFormat="1" ht="70.5" customHeight="1">
      <c r="A93" s="25">
        <v>61</v>
      </c>
      <c r="B93" s="41" t="s">
        <v>89</v>
      </c>
      <c r="C93" s="30" t="s">
        <v>15</v>
      </c>
      <c r="D93" s="36" t="s">
        <v>87</v>
      </c>
      <c r="E93" s="32" t="s">
        <v>90</v>
      </c>
      <c r="F93" s="39"/>
      <c r="G93" s="28">
        <f>G94</f>
        <v>10000</v>
      </c>
      <c r="H93" s="37">
        <f>H94</f>
        <v>9900</v>
      </c>
      <c r="I93" s="50"/>
      <c r="J93" s="50"/>
      <c r="K93" s="28">
        <v>0</v>
      </c>
    </row>
    <row r="94" spans="1:11" s="1" customFormat="1" ht="61.5" customHeight="1">
      <c r="A94" s="25">
        <v>62</v>
      </c>
      <c r="B94" s="41" t="s">
        <v>33</v>
      </c>
      <c r="C94" s="30" t="s">
        <v>15</v>
      </c>
      <c r="D94" s="36" t="s">
        <v>87</v>
      </c>
      <c r="E94" s="32" t="s">
        <v>90</v>
      </c>
      <c r="F94" s="39" t="s">
        <v>34</v>
      </c>
      <c r="G94" s="28">
        <f>G95</f>
        <v>10000</v>
      </c>
      <c r="H94" s="37">
        <f>H95</f>
        <v>9900</v>
      </c>
      <c r="I94" s="50"/>
      <c r="J94" s="50"/>
      <c r="K94" s="28">
        <v>0</v>
      </c>
    </row>
    <row r="95" spans="1:11" s="1" customFormat="1" ht="70.5" customHeight="1">
      <c r="A95" s="25">
        <v>63</v>
      </c>
      <c r="B95" s="41" t="s">
        <v>35</v>
      </c>
      <c r="C95" s="30" t="s">
        <v>15</v>
      </c>
      <c r="D95" s="36" t="s">
        <v>87</v>
      </c>
      <c r="E95" s="32" t="s">
        <v>90</v>
      </c>
      <c r="F95" s="39" t="s">
        <v>36</v>
      </c>
      <c r="G95" s="28">
        <v>10000</v>
      </c>
      <c r="H95" s="37">
        <v>9900</v>
      </c>
      <c r="I95" s="50"/>
      <c r="J95" s="50"/>
      <c r="K95" s="28">
        <v>0</v>
      </c>
    </row>
    <row r="96" spans="1:11" s="1" customFormat="1" ht="54.75" customHeight="1">
      <c r="A96" s="25">
        <v>64</v>
      </c>
      <c r="B96" s="41" t="s">
        <v>91</v>
      </c>
      <c r="C96" s="30" t="s">
        <v>15</v>
      </c>
      <c r="D96" s="36" t="s">
        <v>87</v>
      </c>
      <c r="E96" s="32"/>
      <c r="F96" s="39"/>
      <c r="G96" s="28">
        <f>G97</f>
        <v>126105</v>
      </c>
      <c r="H96" s="37">
        <f>H97</f>
        <v>126105</v>
      </c>
      <c r="I96" s="50"/>
      <c r="J96" s="50"/>
      <c r="K96" s="28">
        <f>H96*100/G96</f>
        <v>100</v>
      </c>
    </row>
    <row r="97" spans="1:11" s="1" customFormat="1" ht="166.5" customHeight="1">
      <c r="A97" s="25">
        <v>65</v>
      </c>
      <c r="B97" s="51" t="s">
        <v>92</v>
      </c>
      <c r="C97" s="30" t="s">
        <v>15</v>
      </c>
      <c r="D97" s="36" t="s">
        <v>87</v>
      </c>
      <c r="E97" s="32" t="s">
        <v>93</v>
      </c>
      <c r="F97" s="39"/>
      <c r="G97" s="28">
        <f>G98</f>
        <v>126105</v>
      </c>
      <c r="H97" s="37">
        <f>H98</f>
        <v>126105</v>
      </c>
      <c r="I97" s="50"/>
      <c r="J97" s="50"/>
      <c r="K97" s="28">
        <f>K98</f>
        <v>100</v>
      </c>
    </row>
    <row r="98" spans="1:11" s="1" customFormat="1" ht="61.5" customHeight="1">
      <c r="A98" s="25">
        <v>66</v>
      </c>
      <c r="B98" s="41" t="s">
        <v>33</v>
      </c>
      <c r="C98" s="30" t="s">
        <v>15</v>
      </c>
      <c r="D98" s="36" t="s">
        <v>87</v>
      </c>
      <c r="E98" s="32" t="s">
        <v>93</v>
      </c>
      <c r="F98" s="39" t="s">
        <v>34</v>
      </c>
      <c r="G98" s="28">
        <f>G99</f>
        <v>126105</v>
      </c>
      <c r="H98" s="37">
        <f>H99</f>
        <v>126105</v>
      </c>
      <c r="I98" s="50"/>
      <c r="J98" s="50"/>
      <c r="K98" s="28">
        <f>K99</f>
        <v>100</v>
      </c>
    </row>
    <row r="99" spans="1:11" s="1" customFormat="1" ht="72" customHeight="1">
      <c r="A99" s="25">
        <v>67</v>
      </c>
      <c r="B99" s="41" t="s">
        <v>35</v>
      </c>
      <c r="C99" s="30" t="s">
        <v>15</v>
      </c>
      <c r="D99" s="36" t="s">
        <v>87</v>
      </c>
      <c r="E99" s="32" t="s">
        <v>93</v>
      </c>
      <c r="F99" s="39" t="s">
        <v>36</v>
      </c>
      <c r="G99" s="28">
        <v>126105</v>
      </c>
      <c r="H99" s="37">
        <v>126105</v>
      </c>
      <c r="I99" s="50"/>
      <c r="J99" s="50"/>
      <c r="K99" s="28">
        <f>G99*100/H99</f>
        <v>100</v>
      </c>
    </row>
    <row r="100" spans="1:11" s="1" customFormat="1" ht="67.5" customHeight="1">
      <c r="A100" s="25">
        <v>68</v>
      </c>
      <c r="B100" s="41" t="s">
        <v>94</v>
      </c>
      <c r="C100" s="30" t="s">
        <v>15</v>
      </c>
      <c r="D100" s="36" t="s">
        <v>95</v>
      </c>
      <c r="E100" s="32"/>
      <c r="F100" s="39"/>
      <c r="G100" s="28">
        <f>G101</f>
        <v>3000</v>
      </c>
      <c r="H100" s="37">
        <f>H101</f>
        <v>3000</v>
      </c>
      <c r="I100" s="50"/>
      <c r="J100" s="50"/>
      <c r="K100" s="28">
        <f>K101</f>
        <v>100</v>
      </c>
    </row>
    <row r="101" spans="1:11" s="1" customFormat="1" ht="61.5" customHeight="1">
      <c r="A101" s="25">
        <v>69</v>
      </c>
      <c r="B101" s="41" t="s">
        <v>96</v>
      </c>
      <c r="C101" s="30" t="s">
        <v>15</v>
      </c>
      <c r="D101" s="36" t="s">
        <v>95</v>
      </c>
      <c r="E101" s="32" t="s">
        <v>97</v>
      </c>
      <c r="F101" s="39"/>
      <c r="G101" s="28">
        <f>G102</f>
        <v>3000</v>
      </c>
      <c r="H101" s="37">
        <f>H102</f>
        <v>3000</v>
      </c>
      <c r="I101" s="50"/>
      <c r="J101" s="50"/>
      <c r="K101" s="28">
        <f>K102</f>
        <v>100</v>
      </c>
    </row>
    <row r="102" spans="1:11" s="1" customFormat="1" ht="61.5" customHeight="1">
      <c r="A102" s="25">
        <v>70</v>
      </c>
      <c r="B102" s="41" t="s">
        <v>33</v>
      </c>
      <c r="C102" s="30" t="s">
        <v>15</v>
      </c>
      <c r="D102" s="36" t="s">
        <v>95</v>
      </c>
      <c r="E102" s="32" t="s">
        <v>97</v>
      </c>
      <c r="F102" s="39" t="s">
        <v>34</v>
      </c>
      <c r="G102" s="28">
        <f>G103</f>
        <v>3000</v>
      </c>
      <c r="H102" s="37">
        <f>H103</f>
        <v>3000</v>
      </c>
      <c r="I102" s="50"/>
      <c r="J102" s="50"/>
      <c r="K102" s="28">
        <f>K103</f>
        <v>100</v>
      </c>
    </row>
    <row r="103" spans="1:11" s="1" customFormat="1" ht="66.75" customHeight="1">
      <c r="A103" s="25">
        <v>71</v>
      </c>
      <c r="B103" s="41" t="s">
        <v>35</v>
      </c>
      <c r="C103" s="30" t="s">
        <v>15</v>
      </c>
      <c r="D103" s="36" t="s">
        <v>95</v>
      </c>
      <c r="E103" s="32" t="s">
        <v>97</v>
      </c>
      <c r="F103" s="39" t="s">
        <v>36</v>
      </c>
      <c r="G103" s="28">
        <v>3000</v>
      </c>
      <c r="H103" s="37">
        <v>3000</v>
      </c>
      <c r="I103" s="50"/>
      <c r="J103" s="50"/>
      <c r="K103" s="28">
        <f>H103*100/G103</f>
        <v>100</v>
      </c>
    </row>
    <row r="104" spans="1:12" s="1" customFormat="1" ht="51" customHeight="1">
      <c r="A104" s="25">
        <v>72</v>
      </c>
      <c r="B104" s="41" t="s">
        <v>98</v>
      </c>
      <c r="C104" s="30" t="s">
        <v>15</v>
      </c>
      <c r="D104" s="36" t="s">
        <v>99</v>
      </c>
      <c r="E104" s="32"/>
      <c r="F104" s="39"/>
      <c r="G104" s="28">
        <f>G105+G120</f>
        <v>1378666.06</v>
      </c>
      <c r="H104" s="28">
        <f>H105+H120</f>
        <v>1219827.89</v>
      </c>
      <c r="I104" s="28" t="e">
        <f>I105</f>
        <v>#REF!</v>
      </c>
      <c r="J104" s="28" t="e">
        <f>J105</f>
        <v>#REF!</v>
      </c>
      <c r="K104" s="28">
        <f>H104*100/G104</f>
        <v>88.47885107144799</v>
      </c>
      <c r="L104" s="52"/>
    </row>
    <row r="105" spans="1:12" s="1" customFormat="1" ht="51" customHeight="1">
      <c r="A105" s="25">
        <v>73</v>
      </c>
      <c r="B105" s="41" t="s">
        <v>100</v>
      </c>
      <c r="C105" s="30" t="s">
        <v>15</v>
      </c>
      <c r="D105" s="36" t="s">
        <v>101</v>
      </c>
      <c r="E105" s="32"/>
      <c r="F105" s="39"/>
      <c r="G105" s="28">
        <f>G106</f>
        <v>1351166.06</v>
      </c>
      <c r="H105" s="28">
        <f>H106</f>
        <v>1192327.89</v>
      </c>
      <c r="I105" s="28" t="e">
        <f>I106</f>
        <v>#REF!</v>
      </c>
      <c r="J105" s="28" t="e">
        <f>J106</f>
        <v>#REF!</v>
      </c>
      <c r="K105" s="28">
        <f>H105*100/G105</f>
        <v>88.24436353885324</v>
      </c>
      <c r="L105" s="52"/>
    </row>
    <row r="106" spans="1:11" s="1" customFormat="1" ht="69" customHeight="1">
      <c r="A106" s="25">
        <v>74</v>
      </c>
      <c r="B106" s="41" t="s">
        <v>102</v>
      </c>
      <c r="C106" s="30" t="s">
        <v>15</v>
      </c>
      <c r="D106" s="36" t="s">
        <v>101</v>
      </c>
      <c r="E106" s="32" t="s">
        <v>85</v>
      </c>
      <c r="F106" s="39"/>
      <c r="G106" s="28">
        <f>G107</f>
        <v>1351166.06</v>
      </c>
      <c r="H106" s="28">
        <f>H107</f>
        <v>1192327.89</v>
      </c>
      <c r="I106" s="28" t="e">
        <f>I107</f>
        <v>#REF!</v>
      </c>
      <c r="J106" s="28" t="e">
        <f>J107</f>
        <v>#REF!</v>
      </c>
      <c r="K106" s="28">
        <f>H106*100/G106</f>
        <v>88.24436353885324</v>
      </c>
    </row>
    <row r="107" spans="1:11" s="1" customFormat="1" ht="81.75" customHeight="1">
      <c r="A107" s="25">
        <v>75</v>
      </c>
      <c r="B107" s="35" t="s">
        <v>103</v>
      </c>
      <c r="C107" s="30" t="s">
        <v>15</v>
      </c>
      <c r="D107" s="36" t="s">
        <v>101</v>
      </c>
      <c r="E107" s="32" t="s">
        <v>104</v>
      </c>
      <c r="F107" s="39"/>
      <c r="G107" s="28">
        <f>G108+G111+G114+G117</f>
        <v>1351166.06</v>
      </c>
      <c r="H107" s="28">
        <f>+H108+H111+H114+H117</f>
        <v>1192327.89</v>
      </c>
      <c r="I107" s="28" t="e">
        <f>#REF!+#REF!</f>
        <v>#REF!</v>
      </c>
      <c r="J107" s="28" t="e">
        <f>#REF!+#REF!</f>
        <v>#REF!</v>
      </c>
      <c r="K107" s="28">
        <f>H107*100/G107</f>
        <v>88.24436353885324</v>
      </c>
    </row>
    <row r="108" spans="1:11" s="1" customFormat="1" ht="216.75" customHeight="1">
      <c r="A108" s="25">
        <v>76</v>
      </c>
      <c r="B108" s="35" t="s">
        <v>105</v>
      </c>
      <c r="C108" s="30" t="s">
        <v>15</v>
      </c>
      <c r="D108" s="36" t="s">
        <v>101</v>
      </c>
      <c r="E108" s="32" t="s">
        <v>106</v>
      </c>
      <c r="F108" s="39"/>
      <c r="G108" s="28">
        <f>G109</f>
        <v>173300</v>
      </c>
      <c r="H108" s="28">
        <f>H109</f>
        <v>173300</v>
      </c>
      <c r="I108" s="28"/>
      <c r="J108" s="28"/>
      <c r="K108" s="28">
        <f>K109</f>
        <v>100</v>
      </c>
    </row>
    <row r="109" spans="1:11" s="1" customFormat="1" ht="51" customHeight="1">
      <c r="A109" s="25">
        <v>77</v>
      </c>
      <c r="B109" s="41" t="s">
        <v>33</v>
      </c>
      <c r="C109" s="30" t="s">
        <v>15</v>
      </c>
      <c r="D109" s="36" t="s">
        <v>101</v>
      </c>
      <c r="E109" s="32" t="s">
        <v>106</v>
      </c>
      <c r="F109" s="39" t="s">
        <v>34</v>
      </c>
      <c r="G109" s="28">
        <f>G110</f>
        <v>173300</v>
      </c>
      <c r="H109" s="28">
        <f>H110</f>
        <v>173300</v>
      </c>
      <c r="I109" s="28"/>
      <c r="J109" s="28"/>
      <c r="K109" s="28">
        <f>K110</f>
        <v>100</v>
      </c>
    </row>
    <row r="110" spans="1:11" s="1" customFormat="1" ht="69.75" customHeight="1">
      <c r="A110" s="25">
        <v>78</v>
      </c>
      <c r="B110" s="41" t="s">
        <v>35</v>
      </c>
      <c r="C110" s="30" t="s">
        <v>15</v>
      </c>
      <c r="D110" s="36" t="s">
        <v>101</v>
      </c>
      <c r="E110" s="32" t="s">
        <v>106</v>
      </c>
      <c r="F110" s="39" t="s">
        <v>36</v>
      </c>
      <c r="G110" s="28">
        <v>173300</v>
      </c>
      <c r="H110" s="28">
        <v>173300</v>
      </c>
      <c r="I110" s="28"/>
      <c r="J110" s="28"/>
      <c r="K110" s="28">
        <f>H110*100/G110</f>
        <v>100</v>
      </c>
    </row>
    <row r="111" spans="1:11" s="1" customFormat="1" ht="99.75" customHeight="1">
      <c r="A111" s="25">
        <v>79</v>
      </c>
      <c r="B111" s="41" t="s">
        <v>107</v>
      </c>
      <c r="C111" s="30" t="s">
        <v>15</v>
      </c>
      <c r="D111" s="36" t="s">
        <v>101</v>
      </c>
      <c r="E111" s="32" t="s">
        <v>108</v>
      </c>
      <c r="F111" s="39"/>
      <c r="G111" s="28">
        <f aca="true" t="shared" si="19" ref="G111:K111">G112</f>
        <v>886616</v>
      </c>
      <c r="H111" s="28">
        <f t="shared" si="19"/>
        <v>886616</v>
      </c>
      <c r="I111" s="28"/>
      <c r="J111" s="28"/>
      <c r="K111" s="28">
        <f t="shared" si="19"/>
        <v>100</v>
      </c>
    </row>
    <row r="112" spans="1:11" s="1" customFormat="1" ht="51" customHeight="1">
      <c r="A112" s="25">
        <v>80</v>
      </c>
      <c r="B112" s="41" t="s">
        <v>33</v>
      </c>
      <c r="C112" s="30" t="s">
        <v>15</v>
      </c>
      <c r="D112" s="36" t="s">
        <v>101</v>
      </c>
      <c r="E112" s="32" t="s">
        <v>108</v>
      </c>
      <c r="F112" s="39" t="s">
        <v>34</v>
      </c>
      <c r="G112" s="28">
        <f aca="true" t="shared" si="20" ref="G112:K112">G113</f>
        <v>886616</v>
      </c>
      <c r="H112" s="28">
        <f t="shared" si="20"/>
        <v>886616</v>
      </c>
      <c r="I112" s="28"/>
      <c r="J112" s="28"/>
      <c r="K112" s="28">
        <f t="shared" si="20"/>
        <v>100</v>
      </c>
    </row>
    <row r="113" spans="1:11" s="1" customFormat="1" ht="66.75" customHeight="1">
      <c r="A113" s="25">
        <v>81</v>
      </c>
      <c r="B113" s="41" t="s">
        <v>35</v>
      </c>
      <c r="C113" s="30" t="s">
        <v>15</v>
      </c>
      <c r="D113" s="36" t="s">
        <v>101</v>
      </c>
      <c r="E113" s="32" t="s">
        <v>108</v>
      </c>
      <c r="F113" s="39" t="s">
        <v>36</v>
      </c>
      <c r="G113" s="28">
        <v>886616</v>
      </c>
      <c r="H113" s="28">
        <v>886616</v>
      </c>
      <c r="I113" s="28"/>
      <c r="J113" s="28"/>
      <c r="K113" s="28">
        <f>H113*100/G113</f>
        <v>100</v>
      </c>
    </row>
    <row r="114" spans="1:11" s="1" customFormat="1" ht="171.75" customHeight="1">
      <c r="A114" s="25">
        <v>82</v>
      </c>
      <c r="B114" s="41" t="s">
        <v>109</v>
      </c>
      <c r="C114" s="30" t="s">
        <v>15</v>
      </c>
      <c r="D114" s="36" t="s">
        <v>101</v>
      </c>
      <c r="E114" s="32" t="s">
        <v>110</v>
      </c>
      <c r="F114" s="39"/>
      <c r="G114" s="28">
        <f aca="true" t="shared" si="21" ref="G114:K114">G115</f>
        <v>232550.06</v>
      </c>
      <c r="H114" s="37">
        <f t="shared" si="21"/>
        <v>73711.89</v>
      </c>
      <c r="I114" s="50"/>
      <c r="J114" s="50"/>
      <c r="K114" s="28">
        <f t="shared" si="21"/>
        <v>31.697213924606167</v>
      </c>
    </row>
    <row r="115" spans="1:11" s="1" customFormat="1" ht="51" customHeight="1">
      <c r="A115" s="25">
        <v>83</v>
      </c>
      <c r="B115" s="41" t="s">
        <v>33</v>
      </c>
      <c r="C115" s="30" t="s">
        <v>15</v>
      </c>
      <c r="D115" s="36" t="s">
        <v>101</v>
      </c>
      <c r="E115" s="32" t="s">
        <v>110</v>
      </c>
      <c r="F115" s="39" t="s">
        <v>34</v>
      </c>
      <c r="G115" s="28">
        <f aca="true" t="shared" si="22" ref="G115:K115">G116</f>
        <v>232550.06</v>
      </c>
      <c r="H115" s="37">
        <f t="shared" si="22"/>
        <v>73711.89</v>
      </c>
      <c r="I115" s="50"/>
      <c r="J115" s="50"/>
      <c r="K115" s="28">
        <f t="shared" si="22"/>
        <v>31.697213924606167</v>
      </c>
    </row>
    <row r="116" spans="1:11" s="1" customFormat="1" ht="76.5" customHeight="1">
      <c r="A116" s="25">
        <v>84</v>
      </c>
      <c r="B116" s="41" t="s">
        <v>35</v>
      </c>
      <c r="C116" s="30" t="s">
        <v>15</v>
      </c>
      <c r="D116" s="36" t="s">
        <v>101</v>
      </c>
      <c r="E116" s="32" t="s">
        <v>110</v>
      </c>
      <c r="F116" s="39" t="s">
        <v>36</v>
      </c>
      <c r="G116" s="28">
        <v>232550.06</v>
      </c>
      <c r="H116" s="37">
        <v>73711.89</v>
      </c>
      <c r="I116" s="50"/>
      <c r="J116" s="50"/>
      <c r="K116" s="28">
        <f>H116*100/G116</f>
        <v>31.697213924606167</v>
      </c>
    </row>
    <row r="117" spans="1:11" s="1" customFormat="1" ht="165.75" customHeight="1">
      <c r="A117" s="25">
        <v>85</v>
      </c>
      <c r="B117" s="41" t="s">
        <v>111</v>
      </c>
      <c r="C117" s="30" t="s">
        <v>15</v>
      </c>
      <c r="D117" s="36" t="s">
        <v>101</v>
      </c>
      <c r="E117" s="32" t="s">
        <v>112</v>
      </c>
      <c r="F117" s="39"/>
      <c r="G117" s="28">
        <f aca="true" t="shared" si="23" ref="G117:K117">G118</f>
        <v>58700</v>
      </c>
      <c r="H117" s="37">
        <f t="shared" si="23"/>
        <v>58700</v>
      </c>
      <c r="I117" s="50"/>
      <c r="J117" s="50"/>
      <c r="K117" s="28">
        <f t="shared" si="23"/>
        <v>100</v>
      </c>
    </row>
    <row r="118" spans="1:11" s="1" customFormat="1" ht="76.5" customHeight="1">
      <c r="A118" s="25">
        <v>86</v>
      </c>
      <c r="B118" s="41" t="s">
        <v>33</v>
      </c>
      <c r="C118" s="30" t="s">
        <v>15</v>
      </c>
      <c r="D118" s="36" t="s">
        <v>101</v>
      </c>
      <c r="E118" s="32" t="s">
        <v>112</v>
      </c>
      <c r="F118" s="39" t="s">
        <v>34</v>
      </c>
      <c r="G118" s="28">
        <f aca="true" t="shared" si="24" ref="G118:K118">G119</f>
        <v>58700</v>
      </c>
      <c r="H118" s="37">
        <f t="shared" si="24"/>
        <v>58700</v>
      </c>
      <c r="I118" s="50"/>
      <c r="J118" s="50"/>
      <c r="K118" s="28">
        <f t="shared" si="24"/>
        <v>100</v>
      </c>
    </row>
    <row r="119" spans="1:11" s="1" customFormat="1" ht="76.5" customHeight="1">
      <c r="A119" s="25">
        <v>87</v>
      </c>
      <c r="B119" s="41" t="s">
        <v>35</v>
      </c>
      <c r="C119" s="30" t="s">
        <v>15</v>
      </c>
      <c r="D119" s="36" t="s">
        <v>101</v>
      </c>
      <c r="E119" s="32" t="s">
        <v>112</v>
      </c>
      <c r="F119" s="39" t="s">
        <v>36</v>
      </c>
      <c r="G119" s="28">
        <v>58700</v>
      </c>
      <c r="H119" s="37">
        <v>58700</v>
      </c>
      <c r="I119" s="50"/>
      <c r="J119" s="50"/>
      <c r="K119" s="28">
        <f>H119*100/G119</f>
        <v>100</v>
      </c>
    </row>
    <row r="120" spans="1:11" s="1" customFormat="1" ht="51" customHeight="1">
      <c r="A120" s="25">
        <v>88</v>
      </c>
      <c r="B120" s="41" t="s">
        <v>113</v>
      </c>
      <c r="C120" s="30" t="s">
        <v>15</v>
      </c>
      <c r="D120" s="36" t="s">
        <v>114</v>
      </c>
      <c r="E120" s="32"/>
      <c r="F120" s="39"/>
      <c r="G120" s="28">
        <f>G122</f>
        <v>27500</v>
      </c>
      <c r="H120" s="37">
        <f>H122</f>
        <v>27500</v>
      </c>
      <c r="I120" s="50"/>
      <c r="J120" s="50"/>
      <c r="K120" s="28">
        <f>K122</f>
        <v>100</v>
      </c>
    </row>
    <row r="121" spans="1:11" s="1" customFormat="1" ht="189.75" customHeight="1">
      <c r="A121" s="25">
        <v>89</v>
      </c>
      <c r="B121" s="41" t="s">
        <v>115</v>
      </c>
      <c r="C121" s="30" t="s">
        <v>15</v>
      </c>
      <c r="D121" s="36" t="s">
        <v>114</v>
      </c>
      <c r="E121" s="32" t="s">
        <v>116</v>
      </c>
      <c r="F121" s="39"/>
      <c r="G121" s="28">
        <f>G122</f>
        <v>27500</v>
      </c>
      <c r="H121" s="37">
        <f>H122</f>
        <v>27500</v>
      </c>
      <c r="I121" s="50"/>
      <c r="J121" s="50"/>
      <c r="K121" s="28">
        <f>K122</f>
        <v>100</v>
      </c>
    </row>
    <row r="122" spans="1:11" s="1" customFormat="1" ht="51" customHeight="1">
      <c r="A122" s="25">
        <v>90</v>
      </c>
      <c r="B122" s="41" t="s">
        <v>33</v>
      </c>
      <c r="C122" s="30" t="s">
        <v>15</v>
      </c>
      <c r="D122" s="36" t="s">
        <v>114</v>
      </c>
      <c r="E122" s="32" t="s">
        <v>116</v>
      </c>
      <c r="F122" s="39" t="s">
        <v>34</v>
      </c>
      <c r="G122" s="28">
        <f>G123</f>
        <v>27500</v>
      </c>
      <c r="H122" s="37">
        <f>H123</f>
        <v>27500</v>
      </c>
      <c r="I122" s="50"/>
      <c r="J122" s="50"/>
      <c r="K122" s="28">
        <f>K123</f>
        <v>100</v>
      </c>
    </row>
    <row r="123" spans="1:11" s="1" customFormat="1" ht="66" customHeight="1">
      <c r="A123" s="25">
        <v>91</v>
      </c>
      <c r="B123" s="41" t="s">
        <v>35</v>
      </c>
      <c r="C123" s="30" t="s">
        <v>15</v>
      </c>
      <c r="D123" s="36" t="s">
        <v>114</v>
      </c>
      <c r="E123" s="32" t="s">
        <v>116</v>
      </c>
      <c r="F123" s="39" t="s">
        <v>36</v>
      </c>
      <c r="G123" s="28">
        <v>27500</v>
      </c>
      <c r="H123" s="37">
        <v>27500</v>
      </c>
      <c r="I123" s="50"/>
      <c r="J123" s="50"/>
      <c r="K123" s="28">
        <f>H123*100/G123</f>
        <v>100</v>
      </c>
    </row>
    <row r="124" spans="1:11" s="1" customFormat="1" ht="45" customHeight="1">
      <c r="A124" s="25">
        <v>92</v>
      </c>
      <c r="B124" s="41" t="s">
        <v>117</v>
      </c>
      <c r="C124" s="30" t="s">
        <v>15</v>
      </c>
      <c r="D124" s="36" t="s">
        <v>118</v>
      </c>
      <c r="E124" s="32"/>
      <c r="F124" s="39"/>
      <c r="G124" s="28">
        <f>G133+G134</f>
        <v>3479650.32</v>
      </c>
      <c r="H124" s="28">
        <f>H131+H134</f>
        <v>3295887.93</v>
      </c>
      <c r="I124" s="28" t="e">
        <f>I125+I134</f>
        <v>#REF!</v>
      </c>
      <c r="J124" s="28" t="e">
        <f>J125+J134</f>
        <v>#REF!</v>
      </c>
      <c r="K124" s="28">
        <f aca="true" t="shared" si="25" ref="K124:K130">H124*100/G124</f>
        <v>94.71894089633697</v>
      </c>
    </row>
    <row r="125" spans="1:11" s="1" customFormat="1" ht="38.25" customHeight="1" hidden="1">
      <c r="A125" s="25">
        <v>79</v>
      </c>
      <c r="B125" s="41" t="s">
        <v>119</v>
      </c>
      <c r="C125" s="30" t="s">
        <v>15</v>
      </c>
      <c r="D125" s="36" t="s">
        <v>120</v>
      </c>
      <c r="E125" s="32"/>
      <c r="F125" s="39"/>
      <c r="G125" s="28">
        <f aca="true" t="shared" si="26" ref="G125:G132">G126</f>
        <v>2429600</v>
      </c>
      <c r="H125" s="28">
        <f aca="true" t="shared" si="27" ref="H125:J127">H126</f>
        <v>2306165</v>
      </c>
      <c r="I125" s="28">
        <f t="shared" si="27"/>
        <v>0</v>
      </c>
      <c r="J125" s="28">
        <f t="shared" si="27"/>
        <v>0</v>
      </c>
      <c r="K125" s="28">
        <f t="shared" si="25"/>
        <v>94.9195340796839</v>
      </c>
    </row>
    <row r="126" spans="1:11" s="1" customFormat="1" ht="74.25" customHeight="1" hidden="1">
      <c r="A126" s="25">
        <v>80</v>
      </c>
      <c r="B126" s="41" t="s">
        <v>76</v>
      </c>
      <c r="C126" s="30" t="s">
        <v>15</v>
      </c>
      <c r="D126" s="36" t="s">
        <v>120</v>
      </c>
      <c r="E126" s="32" t="s">
        <v>77</v>
      </c>
      <c r="F126" s="39"/>
      <c r="G126" s="28">
        <f t="shared" si="26"/>
        <v>2429600</v>
      </c>
      <c r="H126" s="28">
        <f t="shared" si="27"/>
        <v>2306165</v>
      </c>
      <c r="I126" s="28">
        <f t="shared" si="27"/>
        <v>0</v>
      </c>
      <c r="J126" s="28">
        <f t="shared" si="27"/>
        <v>0</v>
      </c>
      <c r="K126" s="28">
        <f t="shared" si="25"/>
        <v>94.9195340796839</v>
      </c>
    </row>
    <row r="127" spans="1:11" s="1" customFormat="1" ht="51" customHeight="1" hidden="1">
      <c r="A127" s="25">
        <v>81</v>
      </c>
      <c r="B127" s="35" t="s">
        <v>121</v>
      </c>
      <c r="C127" s="30" t="s">
        <v>15</v>
      </c>
      <c r="D127" s="36" t="s">
        <v>120</v>
      </c>
      <c r="E127" s="32" t="s">
        <v>122</v>
      </c>
      <c r="F127" s="39"/>
      <c r="G127" s="28">
        <f t="shared" si="26"/>
        <v>2429600</v>
      </c>
      <c r="H127" s="28">
        <f t="shared" si="27"/>
        <v>2306165</v>
      </c>
      <c r="I127" s="28">
        <f t="shared" si="27"/>
        <v>0</v>
      </c>
      <c r="J127" s="28">
        <f t="shared" si="27"/>
        <v>0</v>
      </c>
      <c r="K127" s="28">
        <f t="shared" si="25"/>
        <v>94.9195340796839</v>
      </c>
    </row>
    <row r="128" spans="1:11" s="1" customFormat="1" ht="51" customHeight="1" hidden="1">
      <c r="A128" s="25">
        <v>82</v>
      </c>
      <c r="B128" s="41" t="s">
        <v>123</v>
      </c>
      <c r="C128" s="30" t="s">
        <v>15</v>
      </c>
      <c r="D128" s="36" t="s">
        <v>120</v>
      </c>
      <c r="E128" s="32" t="s">
        <v>124</v>
      </c>
      <c r="F128" s="39"/>
      <c r="G128" s="28">
        <f t="shared" si="26"/>
        <v>2429600</v>
      </c>
      <c r="H128" s="28">
        <f aca="true" t="shared" si="28" ref="H128:J129">H129</f>
        <v>2306165</v>
      </c>
      <c r="I128" s="28">
        <f t="shared" si="28"/>
        <v>0</v>
      </c>
      <c r="J128" s="28">
        <f t="shared" si="28"/>
        <v>0</v>
      </c>
      <c r="K128" s="28">
        <f t="shared" si="25"/>
        <v>94.9195340796839</v>
      </c>
    </row>
    <row r="129" spans="1:11" s="1" customFormat="1" ht="51" customHeight="1" hidden="1">
      <c r="A129" s="25">
        <v>83</v>
      </c>
      <c r="B129" s="41" t="s">
        <v>33</v>
      </c>
      <c r="C129" s="30" t="s">
        <v>15</v>
      </c>
      <c r="D129" s="36" t="s">
        <v>120</v>
      </c>
      <c r="E129" s="32" t="s">
        <v>124</v>
      </c>
      <c r="F129" s="39" t="s">
        <v>34</v>
      </c>
      <c r="G129" s="28">
        <f t="shared" si="26"/>
        <v>2429600</v>
      </c>
      <c r="H129" s="28">
        <f t="shared" si="28"/>
        <v>2306165</v>
      </c>
      <c r="I129" s="28">
        <f t="shared" si="28"/>
        <v>0</v>
      </c>
      <c r="J129" s="28">
        <f t="shared" si="28"/>
        <v>0</v>
      </c>
      <c r="K129" s="28">
        <f t="shared" si="25"/>
        <v>94.9195340796839</v>
      </c>
    </row>
    <row r="130" spans="1:11" s="1" customFormat="1" ht="72.75" customHeight="1">
      <c r="A130" s="25">
        <v>93</v>
      </c>
      <c r="B130" s="41" t="s">
        <v>119</v>
      </c>
      <c r="C130" s="30" t="s">
        <v>15</v>
      </c>
      <c r="D130" s="36" t="s">
        <v>120</v>
      </c>
      <c r="E130" s="32"/>
      <c r="F130" s="39"/>
      <c r="G130" s="28">
        <f t="shared" si="26"/>
        <v>2429600</v>
      </c>
      <c r="H130" s="54">
        <f>H131</f>
        <v>2306165</v>
      </c>
      <c r="I130" s="60"/>
      <c r="J130" s="60"/>
      <c r="K130" s="28">
        <f t="shared" si="25"/>
        <v>94.9195340796839</v>
      </c>
    </row>
    <row r="131" spans="1:11" s="1" customFormat="1" ht="381" customHeight="1">
      <c r="A131" s="25">
        <v>94</v>
      </c>
      <c r="B131" s="41" t="s">
        <v>125</v>
      </c>
      <c r="C131" s="30" t="s">
        <v>15</v>
      </c>
      <c r="D131" s="36" t="s">
        <v>120</v>
      </c>
      <c r="E131" s="32" t="s">
        <v>126</v>
      </c>
      <c r="F131" s="39"/>
      <c r="G131" s="28">
        <f t="shared" si="26"/>
        <v>2429600</v>
      </c>
      <c r="H131" s="54">
        <f>H132</f>
        <v>2306165</v>
      </c>
      <c r="I131" s="60"/>
      <c r="J131" s="60"/>
      <c r="K131" s="28">
        <v>0</v>
      </c>
    </row>
    <row r="132" spans="1:11" s="1" customFormat="1" ht="51" customHeight="1">
      <c r="A132" s="25">
        <v>95</v>
      </c>
      <c r="B132" s="41" t="s">
        <v>127</v>
      </c>
      <c r="C132" s="30" t="s">
        <v>15</v>
      </c>
      <c r="D132" s="36" t="s">
        <v>120</v>
      </c>
      <c r="E132" s="32" t="s">
        <v>126</v>
      </c>
      <c r="F132" s="39" t="s">
        <v>128</v>
      </c>
      <c r="G132" s="28">
        <f t="shared" si="26"/>
        <v>2429600</v>
      </c>
      <c r="H132" s="54">
        <f>H133</f>
        <v>2306165</v>
      </c>
      <c r="I132" s="60"/>
      <c r="J132" s="60"/>
      <c r="K132" s="28">
        <v>0</v>
      </c>
    </row>
    <row r="133" spans="1:11" s="1" customFormat="1" ht="51" customHeight="1">
      <c r="A133" s="25">
        <v>96</v>
      </c>
      <c r="B133" s="55" t="s">
        <v>129</v>
      </c>
      <c r="C133" s="30" t="s">
        <v>15</v>
      </c>
      <c r="D133" s="36" t="s">
        <v>120</v>
      </c>
      <c r="E133" s="32" t="s">
        <v>126</v>
      </c>
      <c r="F133" s="39" t="s">
        <v>130</v>
      </c>
      <c r="G133" s="28">
        <v>2429600</v>
      </c>
      <c r="H133" s="54">
        <v>2306165</v>
      </c>
      <c r="I133" s="60"/>
      <c r="J133" s="60"/>
      <c r="K133" s="28">
        <f>H133*100/G133</f>
        <v>94.9195340796839</v>
      </c>
    </row>
    <row r="134" spans="1:11" s="1" customFormat="1" ht="51" customHeight="1">
      <c r="A134" s="25">
        <v>97</v>
      </c>
      <c r="B134" s="41" t="s">
        <v>131</v>
      </c>
      <c r="C134" s="30" t="s">
        <v>15</v>
      </c>
      <c r="D134" s="36" t="s">
        <v>132</v>
      </c>
      <c r="E134" s="32"/>
      <c r="F134" s="39"/>
      <c r="G134" s="28">
        <f>G135</f>
        <v>1050050.3199999998</v>
      </c>
      <c r="H134" s="28">
        <f aca="true" t="shared" si="29" ref="H134:J135">H135</f>
        <v>989722.93</v>
      </c>
      <c r="I134" s="28" t="e">
        <f t="shared" si="29"/>
        <v>#REF!</v>
      </c>
      <c r="J134" s="28" t="e">
        <f t="shared" si="29"/>
        <v>#REF!</v>
      </c>
      <c r="K134" s="28">
        <f aca="true" t="shared" si="30" ref="K134:K144">H134*100/G134</f>
        <v>94.25480961712388</v>
      </c>
    </row>
    <row r="135" spans="1:11" s="1" customFormat="1" ht="78" customHeight="1">
      <c r="A135" s="25">
        <v>98</v>
      </c>
      <c r="B135" s="41" t="s">
        <v>102</v>
      </c>
      <c r="C135" s="30" t="s">
        <v>15</v>
      </c>
      <c r="D135" s="36" t="s">
        <v>132</v>
      </c>
      <c r="E135" s="32" t="s">
        <v>85</v>
      </c>
      <c r="F135" s="39"/>
      <c r="G135" s="28">
        <f>G136</f>
        <v>1050050.3199999998</v>
      </c>
      <c r="H135" s="28">
        <f t="shared" si="29"/>
        <v>989722.93</v>
      </c>
      <c r="I135" s="28" t="e">
        <f t="shared" si="29"/>
        <v>#REF!</v>
      </c>
      <c r="J135" s="28" t="e">
        <f t="shared" si="29"/>
        <v>#REF!</v>
      </c>
      <c r="K135" s="28">
        <f t="shared" si="30"/>
        <v>94.25480961712388</v>
      </c>
    </row>
    <row r="136" spans="1:11" s="1" customFormat="1" ht="78" customHeight="1">
      <c r="A136" s="25">
        <v>99</v>
      </c>
      <c r="B136" s="35" t="s">
        <v>103</v>
      </c>
      <c r="C136" s="30" t="s">
        <v>15</v>
      </c>
      <c r="D136" s="36" t="s">
        <v>132</v>
      </c>
      <c r="E136" s="32" t="s">
        <v>104</v>
      </c>
      <c r="F136" s="39"/>
      <c r="G136" s="28">
        <f>G137+G149+G158+G161+G146</f>
        <v>1050050.3199999998</v>
      </c>
      <c r="H136" s="28">
        <f>H137+H149+H158+H161+H146</f>
        <v>989722.93</v>
      </c>
      <c r="I136" s="28" t="e">
        <f>I137+I142+#REF!+I155</f>
        <v>#REF!</v>
      </c>
      <c r="J136" s="28" t="e">
        <f>J137+J142+#REF!+J155</f>
        <v>#REF!</v>
      </c>
      <c r="K136" s="28">
        <f t="shared" si="30"/>
        <v>94.25480961712388</v>
      </c>
    </row>
    <row r="137" spans="1:11" s="1" customFormat="1" ht="51" customHeight="1">
      <c r="A137" s="25">
        <v>100</v>
      </c>
      <c r="B137" s="41" t="s">
        <v>133</v>
      </c>
      <c r="C137" s="30" t="s">
        <v>15</v>
      </c>
      <c r="D137" s="36" t="s">
        <v>132</v>
      </c>
      <c r="E137" s="32" t="s">
        <v>134</v>
      </c>
      <c r="F137" s="39"/>
      <c r="G137" s="28">
        <f>G139+G141</f>
        <v>929721.54</v>
      </c>
      <c r="H137" s="28">
        <f>H139+H141</f>
        <v>909447.3</v>
      </c>
      <c r="I137" s="28">
        <f>I138+I140</f>
        <v>0</v>
      </c>
      <c r="J137" s="28">
        <f>J138+J140</f>
        <v>0</v>
      </c>
      <c r="K137" s="28">
        <f t="shared" si="30"/>
        <v>97.81932125612578</v>
      </c>
    </row>
    <row r="138" spans="1:11" s="1" customFormat="1" ht="147.75" customHeight="1">
      <c r="A138" s="25">
        <v>101</v>
      </c>
      <c r="B138" s="41" t="s">
        <v>24</v>
      </c>
      <c r="C138" s="30" t="s">
        <v>15</v>
      </c>
      <c r="D138" s="36" t="s">
        <v>132</v>
      </c>
      <c r="E138" s="32" t="s">
        <v>134</v>
      </c>
      <c r="F138" s="39" t="s">
        <v>25</v>
      </c>
      <c r="G138" s="28">
        <f>G139</f>
        <v>650553</v>
      </c>
      <c r="H138" s="28">
        <f>H139</f>
        <v>646699.65</v>
      </c>
      <c r="I138" s="28">
        <f>I139</f>
        <v>0</v>
      </c>
      <c r="J138" s="28">
        <f>J139</f>
        <v>0</v>
      </c>
      <c r="K138" s="28">
        <f t="shared" si="30"/>
        <v>99.40768084998456</v>
      </c>
    </row>
    <row r="139" spans="1:11" s="1" customFormat="1" ht="51" customHeight="1">
      <c r="A139" s="25">
        <v>102</v>
      </c>
      <c r="B139" s="42" t="s">
        <v>26</v>
      </c>
      <c r="C139" s="30" t="s">
        <v>15</v>
      </c>
      <c r="D139" s="36" t="s">
        <v>132</v>
      </c>
      <c r="E139" s="32" t="s">
        <v>134</v>
      </c>
      <c r="F139" s="39" t="s">
        <v>135</v>
      </c>
      <c r="G139" s="28">
        <v>650553</v>
      </c>
      <c r="H139" s="37">
        <v>646699.65</v>
      </c>
      <c r="I139" s="50"/>
      <c r="J139" s="50"/>
      <c r="K139" s="28">
        <f t="shared" si="30"/>
        <v>99.40768084998456</v>
      </c>
    </row>
    <row r="140" spans="1:12" s="1" customFormat="1" ht="51" customHeight="1">
      <c r="A140" s="25">
        <v>103</v>
      </c>
      <c r="B140" s="42" t="s">
        <v>33</v>
      </c>
      <c r="C140" s="30" t="s">
        <v>15</v>
      </c>
      <c r="D140" s="36" t="s">
        <v>132</v>
      </c>
      <c r="E140" s="32" t="s">
        <v>134</v>
      </c>
      <c r="F140" s="39" t="s">
        <v>34</v>
      </c>
      <c r="G140" s="28">
        <f>G141</f>
        <v>279168.54</v>
      </c>
      <c r="H140" s="28">
        <f>H141</f>
        <v>262747.65</v>
      </c>
      <c r="I140" s="28">
        <f>I141</f>
        <v>0</v>
      </c>
      <c r="J140" s="28">
        <f>J141</f>
        <v>0</v>
      </c>
      <c r="K140" s="28">
        <f t="shared" si="30"/>
        <v>94.11792962057976</v>
      </c>
      <c r="L140" s="52"/>
    </row>
    <row r="141" spans="1:12" s="1" customFormat="1" ht="57" customHeight="1">
      <c r="A141" s="25">
        <v>104</v>
      </c>
      <c r="B141" s="42" t="s">
        <v>35</v>
      </c>
      <c r="C141" s="30" t="s">
        <v>15</v>
      </c>
      <c r="D141" s="36" t="s">
        <v>132</v>
      </c>
      <c r="E141" s="32" t="s">
        <v>134</v>
      </c>
      <c r="F141" s="30" t="s">
        <v>36</v>
      </c>
      <c r="G141" s="28">
        <v>279168.54</v>
      </c>
      <c r="H141" s="37">
        <v>262747.65</v>
      </c>
      <c r="I141" s="50"/>
      <c r="J141" s="50"/>
      <c r="K141" s="28">
        <f t="shared" si="30"/>
        <v>94.11792962057976</v>
      </c>
      <c r="L141" s="52"/>
    </row>
    <row r="142" spans="1:11" s="1" customFormat="1" ht="57" customHeight="1" hidden="1">
      <c r="A142" s="25">
        <v>93</v>
      </c>
      <c r="B142" s="41" t="s">
        <v>136</v>
      </c>
      <c r="C142" s="30" t="s">
        <v>15</v>
      </c>
      <c r="D142" s="36" t="s">
        <v>132</v>
      </c>
      <c r="E142" s="32" t="s">
        <v>137</v>
      </c>
      <c r="F142" s="30"/>
      <c r="G142" s="28">
        <f aca="true" t="shared" si="31" ref="G142:G147">G143</f>
        <v>0</v>
      </c>
      <c r="H142" s="28">
        <f aca="true" t="shared" si="32" ref="H142:J143">H143</f>
        <v>0</v>
      </c>
      <c r="I142" s="28">
        <f t="shared" si="32"/>
        <v>0</v>
      </c>
      <c r="J142" s="28">
        <f t="shared" si="32"/>
        <v>0</v>
      </c>
      <c r="K142" s="28" t="e">
        <f t="shared" si="30"/>
        <v>#DIV/0!</v>
      </c>
    </row>
    <row r="143" spans="1:11" s="1" customFormat="1" ht="57" customHeight="1" hidden="1">
      <c r="A143" s="25">
        <v>94</v>
      </c>
      <c r="B143" s="42" t="s">
        <v>33</v>
      </c>
      <c r="C143" s="30" t="s">
        <v>15</v>
      </c>
      <c r="D143" s="36" t="s">
        <v>132</v>
      </c>
      <c r="E143" s="32" t="s">
        <v>137</v>
      </c>
      <c r="F143" s="39" t="s">
        <v>34</v>
      </c>
      <c r="G143" s="28">
        <f t="shared" si="31"/>
        <v>0</v>
      </c>
      <c r="H143" s="28">
        <f t="shared" si="32"/>
        <v>0</v>
      </c>
      <c r="I143" s="28">
        <f t="shared" si="32"/>
        <v>0</v>
      </c>
      <c r="J143" s="28">
        <f t="shared" si="32"/>
        <v>0</v>
      </c>
      <c r="K143" s="28" t="e">
        <f t="shared" si="30"/>
        <v>#DIV/0!</v>
      </c>
    </row>
    <row r="144" spans="1:11" s="1" customFormat="1" ht="57" customHeight="1" hidden="1">
      <c r="A144" s="25">
        <v>95</v>
      </c>
      <c r="B144" s="42" t="s">
        <v>35</v>
      </c>
      <c r="C144" s="30" t="s">
        <v>15</v>
      </c>
      <c r="D144" s="36" t="s">
        <v>132</v>
      </c>
      <c r="E144" s="32" t="s">
        <v>137</v>
      </c>
      <c r="F144" s="30" t="s">
        <v>36</v>
      </c>
      <c r="G144" s="28">
        <v>0</v>
      </c>
      <c r="H144" s="37"/>
      <c r="I144" s="50"/>
      <c r="J144" s="50"/>
      <c r="K144" s="28" t="e">
        <f t="shared" si="30"/>
        <v>#DIV/0!</v>
      </c>
    </row>
    <row r="145" spans="1:11" s="1" customFormat="1" ht="57" customHeight="1" hidden="1">
      <c r="A145" s="25"/>
      <c r="B145" s="42"/>
      <c r="C145" s="30"/>
      <c r="D145" s="36"/>
      <c r="E145" s="32"/>
      <c r="F145" s="30"/>
      <c r="G145" s="28"/>
      <c r="H145" s="37"/>
      <c r="I145" s="50"/>
      <c r="J145" s="50"/>
      <c r="K145" s="28"/>
    </row>
    <row r="146" spans="1:11" s="1" customFormat="1" ht="57" customHeight="1">
      <c r="A146" s="25">
        <v>105</v>
      </c>
      <c r="B146" s="41" t="s">
        <v>138</v>
      </c>
      <c r="C146" s="30" t="s">
        <v>15</v>
      </c>
      <c r="D146" s="36" t="s">
        <v>132</v>
      </c>
      <c r="E146" s="32" t="s">
        <v>139</v>
      </c>
      <c r="F146" s="30"/>
      <c r="G146" s="28">
        <f>G147</f>
        <v>100000</v>
      </c>
      <c r="H146" s="37">
        <f>H147</f>
        <v>70275.63</v>
      </c>
      <c r="I146" s="50"/>
      <c r="J146" s="50"/>
      <c r="K146" s="28">
        <f aca="true" t="shared" si="33" ref="K146:K148">H146*100/G146</f>
        <v>70.27563</v>
      </c>
    </row>
    <row r="147" spans="1:11" s="1" customFormat="1" ht="61.5" customHeight="1">
      <c r="A147" s="25">
        <v>106</v>
      </c>
      <c r="B147" s="42" t="s">
        <v>33</v>
      </c>
      <c r="C147" s="30" t="s">
        <v>15</v>
      </c>
      <c r="D147" s="36" t="s">
        <v>132</v>
      </c>
      <c r="E147" s="32" t="s">
        <v>139</v>
      </c>
      <c r="F147" s="39" t="s">
        <v>34</v>
      </c>
      <c r="G147" s="28">
        <f t="shared" si="31"/>
        <v>100000</v>
      </c>
      <c r="H147" s="37">
        <f>H148</f>
        <v>70275.63</v>
      </c>
      <c r="I147" s="50"/>
      <c r="J147" s="50"/>
      <c r="K147" s="28">
        <f t="shared" si="33"/>
        <v>70.27563</v>
      </c>
    </row>
    <row r="148" spans="1:11" s="1" customFormat="1" ht="51" customHeight="1">
      <c r="A148" s="25">
        <v>107</v>
      </c>
      <c r="B148" s="42" t="s">
        <v>35</v>
      </c>
      <c r="C148" s="30" t="s">
        <v>15</v>
      </c>
      <c r="D148" s="36" t="s">
        <v>132</v>
      </c>
      <c r="E148" s="32" t="s">
        <v>139</v>
      </c>
      <c r="F148" s="30" t="s">
        <v>36</v>
      </c>
      <c r="G148" s="28">
        <v>100000</v>
      </c>
      <c r="H148" s="37">
        <v>70275.63</v>
      </c>
      <c r="I148" s="50"/>
      <c r="J148" s="50"/>
      <c r="K148" s="28">
        <f t="shared" si="33"/>
        <v>70.27563</v>
      </c>
    </row>
    <row r="149" spans="1:11" s="1" customFormat="1" ht="57" customHeight="1">
      <c r="A149" s="25">
        <v>108</v>
      </c>
      <c r="B149" s="41" t="s">
        <v>138</v>
      </c>
      <c r="C149" s="30" t="s">
        <v>15</v>
      </c>
      <c r="D149" s="36" t="s">
        <v>132</v>
      </c>
      <c r="E149" s="32" t="s">
        <v>140</v>
      </c>
      <c r="F149" s="30"/>
      <c r="G149" s="28">
        <f>G150+G152</f>
        <v>12000</v>
      </c>
      <c r="H149" s="37">
        <f>H150+H152</f>
        <v>10000</v>
      </c>
      <c r="I149" s="50"/>
      <c r="J149" s="50"/>
      <c r="K149" s="28">
        <f aca="true" t="shared" si="34" ref="K149:K157">H149*100/G149</f>
        <v>83.33333333333333</v>
      </c>
    </row>
    <row r="150" spans="1:11" s="1" customFormat="1" ht="57" customHeight="1">
      <c r="A150" s="25">
        <v>109</v>
      </c>
      <c r="B150" s="42" t="s">
        <v>33</v>
      </c>
      <c r="C150" s="30" t="s">
        <v>15</v>
      </c>
      <c r="D150" s="36" t="s">
        <v>132</v>
      </c>
      <c r="E150" s="32" t="s">
        <v>140</v>
      </c>
      <c r="F150" s="39" t="s">
        <v>34</v>
      </c>
      <c r="G150" s="28">
        <f>G151</f>
        <v>10000</v>
      </c>
      <c r="H150" s="37">
        <f>H151</f>
        <v>8000</v>
      </c>
      <c r="I150" s="50"/>
      <c r="J150" s="50"/>
      <c r="K150" s="28">
        <f t="shared" si="34"/>
        <v>80</v>
      </c>
    </row>
    <row r="151" spans="1:11" s="1" customFormat="1" ht="72" customHeight="1">
      <c r="A151" s="25">
        <v>0.11</v>
      </c>
      <c r="B151" s="42" t="s">
        <v>35</v>
      </c>
      <c r="C151" s="30" t="s">
        <v>15</v>
      </c>
      <c r="D151" s="36" t="s">
        <v>132</v>
      </c>
      <c r="E151" s="32" t="s">
        <v>140</v>
      </c>
      <c r="F151" s="30" t="s">
        <v>36</v>
      </c>
      <c r="G151" s="28">
        <v>10000</v>
      </c>
      <c r="H151" s="37">
        <v>8000</v>
      </c>
      <c r="I151" s="50"/>
      <c r="J151" s="50"/>
      <c r="K151" s="28">
        <f t="shared" si="34"/>
        <v>80</v>
      </c>
    </row>
    <row r="152" spans="1:11" s="1" customFormat="1" ht="57" customHeight="1">
      <c r="A152" s="25">
        <v>111</v>
      </c>
      <c r="B152" s="42" t="s">
        <v>141</v>
      </c>
      <c r="C152" s="30" t="s">
        <v>15</v>
      </c>
      <c r="D152" s="36" t="s">
        <v>132</v>
      </c>
      <c r="E152" s="32" t="s">
        <v>140</v>
      </c>
      <c r="F152" s="30" t="s">
        <v>37</v>
      </c>
      <c r="G152" s="28">
        <f>G153</f>
        <v>2000</v>
      </c>
      <c r="H152" s="37">
        <f>H153</f>
        <v>2000</v>
      </c>
      <c r="I152" s="50"/>
      <c r="J152" s="50"/>
      <c r="K152" s="28">
        <f t="shared" si="34"/>
        <v>100</v>
      </c>
    </row>
    <row r="153" spans="1:11" s="1" customFormat="1" ht="57" customHeight="1">
      <c r="A153" s="25">
        <v>112</v>
      </c>
      <c r="B153" s="42" t="s">
        <v>33</v>
      </c>
      <c r="C153" s="30" t="s">
        <v>15</v>
      </c>
      <c r="D153" s="36" t="s">
        <v>132</v>
      </c>
      <c r="E153" s="32" t="s">
        <v>140</v>
      </c>
      <c r="F153" s="30" t="s">
        <v>39</v>
      </c>
      <c r="G153" s="28">
        <f>G154</f>
        <v>2000</v>
      </c>
      <c r="H153" s="37">
        <f>H154</f>
        <v>2000</v>
      </c>
      <c r="I153" s="50"/>
      <c r="J153" s="50"/>
      <c r="K153" s="28">
        <f t="shared" si="34"/>
        <v>100</v>
      </c>
    </row>
    <row r="154" spans="1:11" s="1" customFormat="1" ht="75.75" customHeight="1">
      <c r="A154" s="25">
        <v>113</v>
      </c>
      <c r="B154" s="42" t="s">
        <v>35</v>
      </c>
      <c r="C154" s="30" t="s">
        <v>15</v>
      </c>
      <c r="D154" s="36" t="s">
        <v>132</v>
      </c>
      <c r="E154" s="32" t="s">
        <v>140</v>
      </c>
      <c r="F154" s="30" t="s">
        <v>39</v>
      </c>
      <c r="G154" s="28">
        <v>2000</v>
      </c>
      <c r="H154" s="37">
        <v>2000</v>
      </c>
      <c r="I154" s="50"/>
      <c r="J154" s="50"/>
      <c r="K154" s="28">
        <f t="shared" si="34"/>
        <v>100</v>
      </c>
    </row>
    <row r="155" spans="1:11" s="1" customFormat="1" ht="57" customHeight="1" hidden="1">
      <c r="A155" s="25">
        <v>102</v>
      </c>
      <c r="B155" s="41" t="s">
        <v>142</v>
      </c>
      <c r="C155" s="30" t="s">
        <v>15</v>
      </c>
      <c r="D155" s="36" t="s">
        <v>132</v>
      </c>
      <c r="E155" s="32" t="s">
        <v>143</v>
      </c>
      <c r="F155" s="30"/>
      <c r="G155" s="28">
        <f>G156</f>
        <v>0</v>
      </c>
      <c r="H155" s="28">
        <f aca="true" t="shared" si="35" ref="H155:J156">H156</f>
        <v>0</v>
      </c>
      <c r="I155" s="28">
        <f t="shared" si="35"/>
        <v>0</v>
      </c>
      <c r="J155" s="28">
        <f t="shared" si="35"/>
        <v>0</v>
      </c>
      <c r="K155" s="28" t="e">
        <f t="shared" si="34"/>
        <v>#DIV/0!</v>
      </c>
    </row>
    <row r="156" spans="1:11" s="1" customFormat="1" ht="57" customHeight="1" hidden="1">
      <c r="A156" s="25">
        <v>103</v>
      </c>
      <c r="B156" s="42" t="s">
        <v>33</v>
      </c>
      <c r="C156" s="30" t="s">
        <v>15</v>
      </c>
      <c r="D156" s="36" t="s">
        <v>132</v>
      </c>
      <c r="E156" s="32" t="s">
        <v>143</v>
      </c>
      <c r="F156" s="39" t="s">
        <v>34</v>
      </c>
      <c r="G156" s="28">
        <f>G157</f>
        <v>0</v>
      </c>
      <c r="H156" s="28">
        <f t="shared" si="35"/>
        <v>0</v>
      </c>
      <c r="I156" s="28">
        <f t="shared" si="35"/>
        <v>0</v>
      </c>
      <c r="J156" s="28">
        <f t="shared" si="35"/>
        <v>0</v>
      </c>
      <c r="K156" s="28" t="e">
        <f t="shared" si="34"/>
        <v>#DIV/0!</v>
      </c>
    </row>
    <row r="157" spans="1:11" s="1" customFormat="1" ht="1.5" customHeight="1" hidden="1">
      <c r="A157" s="25">
        <v>104</v>
      </c>
      <c r="B157" s="42" t="s">
        <v>35</v>
      </c>
      <c r="C157" s="30" t="s">
        <v>15</v>
      </c>
      <c r="D157" s="36" t="s">
        <v>132</v>
      </c>
      <c r="E157" s="32" t="s">
        <v>143</v>
      </c>
      <c r="F157" s="30" t="s">
        <v>36</v>
      </c>
      <c r="G157" s="28">
        <v>0</v>
      </c>
      <c r="H157" s="37"/>
      <c r="I157" s="50"/>
      <c r="J157" s="50"/>
      <c r="K157" s="28" t="e">
        <f t="shared" si="34"/>
        <v>#DIV/0!</v>
      </c>
    </row>
    <row r="158" spans="1:11" s="1" customFormat="1" ht="153" customHeight="1">
      <c r="A158" s="25">
        <v>114</v>
      </c>
      <c r="B158" s="56" t="s">
        <v>144</v>
      </c>
      <c r="C158" s="30" t="s">
        <v>15</v>
      </c>
      <c r="D158" s="36" t="s">
        <v>132</v>
      </c>
      <c r="E158" s="32" t="s">
        <v>145</v>
      </c>
      <c r="F158" s="30"/>
      <c r="G158" s="28">
        <f aca="true" t="shared" si="36" ref="G158:K158">G159</f>
        <v>3357.71</v>
      </c>
      <c r="H158" s="37">
        <f t="shared" si="36"/>
        <v>0</v>
      </c>
      <c r="I158" s="50"/>
      <c r="J158" s="50"/>
      <c r="K158" s="28">
        <f t="shared" si="36"/>
        <v>0</v>
      </c>
    </row>
    <row r="159" spans="1:11" s="1" customFormat="1" ht="57" customHeight="1">
      <c r="A159" s="25">
        <v>115</v>
      </c>
      <c r="B159" s="42" t="s">
        <v>33</v>
      </c>
      <c r="C159" s="30" t="s">
        <v>15</v>
      </c>
      <c r="D159" s="36" t="s">
        <v>132</v>
      </c>
      <c r="E159" s="32" t="s">
        <v>145</v>
      </c>
      <c r="F159" s="30" t="s">
        <v>34</v>
      </c>
      <c r="G159" s="28">
        <f aca="true" t="shared" si="37" ref="G159:K159">G160</f>
        <v>3357.71</v>
      </c>
      <c r="H159" s="37">
        <f t="shared" si="37"/>
        <v>0</v>
      </c>
      <c r="I159" s="50"/>
      <c r="J159" s="50"/>
      <c r="K159" s="28">
        <f t="shared" si="37"/>
        <v>0</v>
      </c>
    </row>
    <row r="160" spans="1:11" s="1" customFormat="1" ht="67.5" customHeight="1">
      <c r="A160" s="25">
        <v>116</v>
      </c>
      <c r="B160" s="42" t="s">
        <v>35</v>
      </c>
      <c r="C160" s="30" t="s">
        <v>15</v>
      </c>
      <c r="D160" s="36" t="s">
        <v>132</v>
      </c>
      <c r="E160" s="32" t="s">
        <v>145</v>
      </c>
      <c r="F160" s="30" t="s">
        <v>36</v>
      </c>
      <c r="G160" s="28">
        <v>3357.71</v>
      </c>
      <c r="H160" s="37">
        <v>0</v>
      </c>
      <c r="I160" s="50"/>
      <c r="J160" s="50"/>
      <c r="K160" s="28">
        <f>H160/G160*100</f>
        <v>0</v>
      </c>
    </row>
    <row r="161" spans="1:11" s="1" customFormat="1" ht="190.5" customHeight="1">
      <c r="A161" s="25">
        <v>117</v>
      </c>
      <c r="B161" s="57" t="s">
        <v>146</v>
      </c>
      <c r="C161" s="30" t="s">
        <v>15</v>
      </c>
      <c r="D161" s="36" t="s">
        <v>132</v>
      </c>
      <c r="E161" s="32" t="s">
        <v>147</v>
      </c>
      <c r="F161" s="30"/>
      <c r="G161" s="28">
        <f aca="true" t="shared" si="38" ref="G161:K161">G162</f>
        <v>4971.07</v>
      </c>
      <c r="H161" s="37">
        <f t="shared" si="38"/>
        <v>0</v>
      </c>
      <c r="I161" s="50"/>
      <c r="J161" s="50"/>
      <c r="K161" s="28">
        <f t="shared" si="38"/>
        <v>0</v>
      </c>
    </row>
    <row r="162" spans="1:11" s="1" customFormat="1" ht="57" customHeight="1">
      <c r="A162" s="25">
        <v>118</v>
      </c>
      <c r="B162" s="42" t="s">
        <v>33</v>
      </c>
      <c r="C162" s="30" t="s">
        <v>15</v>
      </c>
      <c r="D162" s="36" t="s">
        <v>132</v>
      </c>
      <c r="E162" s="32" t="s">
        <v>147</v>
      </c>
      <c r="F162" s="30" t="s">
        <v>34</v>
      </c>
      <c r="G162" s="28">
        <f aca="true" t="shared" si="39" ref="G162:K162">G163</f>
        <v>4971.07</v>
      </c>
      <c r="H162" s="37">
        <f t="shared" si="39"/>
        <v>0</v>
      </c>
      <c r="I162" s="50"/>
      <c r="J162" s="50"/>
      <c r="K162" s="28">
        <f t="shared" si="39"/>
        <v>0</v>
      </c>
    </row>
    <row r="163" spans="1:11" s="1" customFormat="1" ht="76.5" customHeight="1">
      <c r="A163" s="25">
        <v>119</v>
      </c>
      <c r="B163" s="42" t="s">
        <v>35</v>
      </c>
      <c r="C163" s="30" t="s">
        <v>15</v>
      </c>
      <c r="D163" s="36" t="s">
        <v>132</v>
      </c>
      <c r="E163" s="32" t="s">
        <v>147</v>
      </c>
      <c r="F163" s="30" t="s">
        <v>36</v>
      </c>
      <c r="G163" s="28">
        <v>4971.07</v>
      </c>
      <c r="H163" s="37">
        <v>0</v>
      </c>
      <c r="I163" s="50"/>
      <c r="J163" s="50"/>
      <c r="K163" s="28">
        <f>H163/G163*100</f>
        <v>0</v>
      </c>
    </row>
    <row r="164" spans="1:11" s="1" customFormat="1" ht="93" customHeight="1" hidden="1">
      <c r="A164" s="25"/>
      <c r="B164" s="41" t="s">
        <v>148</v>
      </c>
      <c r="C164" s="30" t="s">
        <v>15</v>
      </c>
      <c r="D164" s="36" t="s">
        <v>149</v>
      </c>
      <c r="E164" s="58" t="s">
        <v>150</v>
      </c>
      <c r="F164" s="30" t="s">
        <v>128</v>
      </c>
      <c r="G164" s="28">
        <v>15935</v>
      </c>
      <c r="H164" s="28"/>
      <c r="I164" s="28"/>
      <c r="J164" s="28"/>
      <c r="K164" s="28">
        <f>H164*100/G164</f>
        <v>0</v>
      </c>
    </row>
    <row r="165" spans="1:11" s="1" customFormat="1" ht="93" customHeight="1" hidden="1">
      <c r="A165" s="25"/>
      <c r="B165" s="41" t="s">
        <v>148</v>
      </c>
      <c r="C165" s="30" t="s">
        <v>15</v>
      </c>
      <c r="D165" s="36" t="s">
        <v>149</v>
      </c>
      <c r="E165" s="58" t="s">
        <v>150</v>
      </c>
      <c r="F165" s="30" t="s">
        <v>130</v>
      </c>
      <c r="G165" s="28">
        <v>15935</v>
      </c>
      <c r="H165" s="28"/>
      <c r="I165" s="28"/>
      <c r="J165" s="28"/>
      <c r="K165" s="28">
        <f>H165*100/G165</f>
        <v>0</v>
      </c>
    </row>
    <row r="166" spans="1:11" s="1" customFormat="1" ht="57" customHeight="1" hidden="1">
      <c r="A166" s="25">
        <v>91</v>
      </c>
      <c r="B166" s="42" t="s">
        <v>26</v>
      </c>
      <c r="C166" s="30" t="s">
        <v>15</v>
      </c>
      <c r="D166" s="36" t="s">
        <v>149</v>
      </c>
      <c r="E166" s="58" t="s">
        <v>151</v>
      </c>
      <c r="F166" s="30" t="s">
        <v>27</v>
      </c>
      <c r="G166" s="28">
        <v>5600</v>
      </c>
      <c r="H166" s="37">
        <v>5600</v>
      </c>
      <c r="I166" s="50"/>
      <c r="J166" s="50"/>
      <c r="K166" s="28">
        <f>H166*100/G166</f>
        <v>100</v>
      </c>
    </row>
    <row r="167" spans="1:11" s="1" customFormat="1" ht="57" customHeight="1" hidden="1">
      <c r="A167" s="25">
        <v>103</v>
      </c>
      <c r="B167" s="42" t="s">
        <v>152</v>
      </c>
      <c r="C167" s="30" t="s">
        <v>15</v>
      </c>
      <c r="D167" s="36" t="s">
        <v>153</v>
      </c>
      <c r="E167" s="58"/>
      <c r="F167" s="30"/>
      <c r="G167" s="28"/>
      <c r="H167" s="37"/>
      <c r="I167" s="50"/>
      <c r="J167" s="50"/>
      <c r="K167" s="28"/>
    </row>
    <row r="168" spans="1:11" s="1" customFormat="1" ht="57" customHeight="1" hidden="1">
      <c r="A168" s="25">
        <v>104</v>
      </c>
      <c r="B168" s="41" t="s">
        <v>76</v>
      </c>
      <c r="C168" s="30" t="s">
        <v>15</v>
      </c>
      <c r="D168" s="36" t="s">
        <v>154</v>
      </c>
      <c r="E168" s="58"/>
      <c r="F168" s="30"/>
      <c r="G168" s="28"/>
      <c r="H168" s="37"/>
      <c r="I168" s="50"/>
      <c r="J168" s="50"/>
      <c r="K168" s="28"/>
    </row>
    <row r="169" spans="1:11" s="1" customFormat="1" ht="57" customHeight="1" hidden="1">
      <c r="A169" s="25">
        <v>105</v>
      </c>
      <c r="B169" s="35" t="s">
        <v>155</v>
      </c>
      <c r="C169" s="30" t="s">
        <v>15</v>
      </c>
      <c r="D169" s="36" t="s">
        <v>154</v>
      </c>
      <c r="E169" s="32" t="s">
        <v>77</v>
      </c>
      <c r="F169" s="30"/>
      <c r="G169" s="28"/>
      <c r="H169" s="37"/>
      <c r="I169" s="50"/>
      <c r="J169" s="50"/>
      <c r="K169" s="28"/>
    </row>
    <row r="170" spans="1:11" s="1" customFormat="1" ht="57" customHeight="1" hidden="1">
      <c r="A170" s="25">
        <v>106</v>
      </c>
      <c r="B170" s="41" t="s">
        <v>156</v>
      </c>
      <c r="C170" s="30" t="s">
        <v>15</v>
      </c>
      <c r="D170" s="36" t="s">
        <v>154</v>
      </c>
      <c r="E170" s="32" t="s">
        <v>157</v>
      </c>
      <c r="F170" s="30"/>
      <c r="G170" s="28"/>
      <c r="H170" s="37"/>
      <c r="I170" s="50"/>
      <c r="J170" s="50"/>
      <c r="K170" s="28"/>
    </row>
    <row r="171" spans="1:11" s="1" customFormat="1" ht="57" customHeight="1" hidden="1">
      <c r="A171" s="25">
        <v>116</v>
      </c>
      <c r="B171" s="42" t="s">
        <v>33</v>
      </c>
      <c r="C171" s="30" t="s">
        <v>15</v>
      </c>
      <c r="D171" s="36" t="s">
        <v>154</v>
      </c>
      <c r="E171" s="32" t="s">
        <v>157</v>
      </c>
      <c r="F171" s="30"/>
      <c r="G171" s="28">
        <f>G172</f>
        <v>0</v>
      </c>
      <c r="H171" s="37"/>
      <c r="I171" s="50"/>
      <c r="J171" s="50"/>
      <c r="K171" s="28" t="e">
        <f>H171*100/G171</f>
        <v>#DIV/0!</v>
      </c>
    </row>
    <row r="172" spans="1:11" s="1" customFormat="1" ht="57" customHeight="1" hidden="1">
      <c r="A172" s="25">
        <v>107</v>
      </c>
      <c r="B172" s="42" t="s">
        <v>33</v>
      </c>
      <c r="C172" s="30" t="s">
        <v>15</v>
      </c>
      <c r="D172" s="36" t="s">
        <v>154</v>
      </c>
      <c r="E172" s="32" t="s">
        <v>157</v>
      </c>
      <c r="F172" s="30" t="s">
        <v>34</v>
      </c>
      <c r="G172" s="28"/>
      <c r="H172" s="37"/>
      <c r="I172" s="50"/>
      <c r="J172" s="50"/>
      <c r="K172" s="28"/>
    </row>
    <row r="173" spans="1:11" s="1" customFormat="1" ht="57" customHeight="1" hidden="1">
      <c r="A173" s="25">
        <v>108</v>
      </c>
      <c r="B173" s="42" t="s">
        <v>35</v>
      </c>
      <c r="C173" s="30" t="s">
        <v>15</v>
      </c>
      <c r="D173" s="36" t="s">
        <v>154</v>
      </c>
      <c r="E173" s="32" t="s">
        <v>157</v>
      </c>
      <c r="F173" s="30" t="s">
        <v>36</v>
      </c>
      <c r="G173" s="28"/>
      <c r="H173" s="37"/>
      <c r="I173" s="50"/>
      <c r="J173" s="50"/>
      <c r="K173" s="28"/>
    </row>
    <row r="174" spans="1:11" s="1" customFormat="1" ht="57" customHeight="1">
      <c r="A174" s="25">
        <v>120</v>
      </c>
      <c r="B174" s="59" t="s">
        <v>158</v>
      </c>
      <c r="C174" s="30" t="s">
        <v>15</v>
      </c>
      <c r="D174" s="36" t="s">
        <v>153</v>
      </c>
      <c r="E174" s="32"/>
      <c r="F174" s="30"/>
      <c r="G174" s="28">
        <f aca="true" t="shared" si="40" ref="G174:G179">G175</f>
        <v>170000</v>
      </c>
      <c r="H174" s="37">
        <f>H175</f>
        <v>147009.94</v>
      </c>
      <c r="I174" s="50"/>
      <c r="J174" s="50"/>
      <c r="K174" s="28">
        <f aca="true" t="shared" si="41" ref="K174:K179">K175</f>
        <v>86.47643529411765</v>
      </c>
    </row>
    <row r="175" spans="1:11" s="1" customFormat="1" ht="57" customHeight="1">
      <c r="A175" s="25">
        <v>121</v>
      </c>
      <c r="B175" s="59" t="s">
        <v>152</v>
      </c>
      <c r="C175" s="30" t="s">
        <v>15</v>
      </c>
      <c r="D175" s="36" t="s">
        <v>154</v>
      </c>
      <c r="E175" s="32"/>
      <c r="F175" s="30"/>
      <c r="G175" s="28">
        <f t="shared" si="40"/>
        <v>170000</v>
      </c>
      <c r="H175" s="37">
        <f aca="true" t="shared" si="42" ref="H174:H179">H176</f>
        <v>147009.94</v>
      </c>
      <c r="I175" s="50"/>
      <c r="J175" s="50"/>
      <c r="K175" s="28">
        <f t="shared" si="41"/>
        <v>86.47643529411765</v>
      </c>
    </row>
    <row r="176" spans="1:11" s="1" customFormat="1" ht="72.75" customHeight="1">
      <c r="A176" s="25">
        <v>122</v>
      </c>
      <c r="B176" s="57" t="s">
        <v>159</v>
      </c>
      <c r="C176" s="30" t="s">
        <v>15</v>
      </c>
      <c r="D176" s="36" t="s">
        <v>154</v>
      </c>
      <c r="E176" s="32" t="s">
        <v>85</v>
      </c>
      <c r="F176" s="30"/>
      <c r="G176" s="28">
        <f t="shared" si="40"/>
        <v>170000</v>
      </c>
      <c r="H176" s="37">
        <f t="shared" si="42"/>
        <v>147009.94</v>
      </c>
      <c r="I176" s="50"/>
      <c r="J176" s="50"/>
      <c r="K176" s="28">
        <f t="shared" si="41"/>
        <v>86.47643529411765</v>
      </c>
    </row>
    <row r="177" spans="1:11" s="1" customFormat="1" ht="57" customHeight="1">
      <c r="A177" s="25">
        <v>123</v>
      </c>
      <c r="B177" s="35" t="s">
        <v>155</v>
      </c>
      <c r="C177" s="30" t="s">
        <v>15</v>
      </c>
      <c r="D177" s="36" t="s">
        <v>154</v>
      </c>
      <c r="E177" s="32" t="s">
        <v>160</v>
      </c>
      <c r="F177" s="30"/>
      <c r="G177" s="28">
        <f t="shared" si="40"/>
        <v>170000</v>
      </c>
      <c r="H177" s="37">
        <f t="shared" si="42"/>
        <v>147009.94</v>
      </c>
      <c r="I177" s="50"/>
      <c r="J177" s="50"/>
      <c r="K177" s="28">
        <f t="shared" si="41"/>
        <v>86.47643529411765</v>
      </c>
    </row>
    <row r="178" spans="1:11" s="1" customFormat="1" ht="127.5" customHeight="1">
      <c r="A178" s="25">
        <v>124</v>
      </c>
      <c r="B178" s="57" t="s">
        <v>161</v>
      </c>
      <c r="C178" s="30" t="s">
        <v>15</v>
      </c>
      <c r="D178" s="36" t="s">
        <v>154</v>
      </c>
      <c r="E178" s="32" t="s">
        <v>162</v>
      </c>
      <c r="F178" s="30"/>
      <c r="G178" s="28">
        <f t="shared" si="40"/>
        <v>170000</v>
      </c>
      <c r="H178" s="37">
        <f t="shared" si="42"/>
        <v>147009.94</v>
      </c>
      <c r="I178" s="50"/>
      <c r="J178" s="50"/>
      <c r="K178" s="28">
        <f t="shared" si="41"/>
        <v>86.47643529411765</v>
      </c>
    </row>
    <row r="179" spans="1:11" s="1" customFormat="1" ht="79.5" customHeight="1">
      <c r="A179" s="25">
        <v>125</v>
      </c>
      <c r="B179" s="42" t="s">
        <v>33</v>
      </c>
      <c r="C179" s="30" t="s">
        <v>15</v>
      </c>
      <c r="D179" s="36" t="s">
        <v>154</v>
      </c>
      <c r="E179" s="32" t="s">
        <v>162</v>
      </c>
      <c r="F179" s="30" t="s">
        <v>34</v>
      </c>
      <c r="G179" s="28">
        <f t="shared" si="40"/>
        <v>170000</v>
      </c>
      <c r="H179" s="37">
        <f t="shared" si="42"/>
        <v>147009.94</v>
      </c>
      <c r="I179" s="50"/>
      <c r="J179" s="50"/>
      <c r="K179" s="28">
        <f t="shared" si="41"/>
        <v>86.47643529411765</v>
      </c>
    </row>
    <row r="180" spans="1:11" s="1" customFormat="1" ht="57" customHeight="1">
      <c r="A180" s="25">
        <v>126</v>
      </c>
      <c r="B180" s="42" t="s">
        <v>35</v>
      </c>
      <c r="C180" s="30" t="s">
        <v>15</v>
      </c>
      <c r="D180" s="36" t="s">
        <v>154</v>
      </c>
      <c r="E180" s="32" t="s">
        <v>162</v>
      </c>
      <c r="F180" s="30" t="s">
        <v>36</v>
      </c>
      <c r="G180" s="28">
        <v>170000</v>
      </c>
      <c r="H180" s="37">
        <v>147009.94</v>
      </c>
      <c r="I180" s="50"/>
      <c r="J180" s="50"/>
      <c r="K180" s="28">
        <f>H180*100/G180</f>
        <v>86.47643529411765</v>
      </c>
    </row>
    <row r="181" spans="1:11" s="1" customFormat="1" ht="57" customHeight="1">
      <c r="A181" s="25">
        <v>127</v>
      </c>
      <c r="B181" s="42" t="s">
        <v>163</v>
      </c>
      <c r="C181" s="30" t="s">
        <v>15</v>
      </c>
      <c r="D181" s="36" t="s">
        <v>164</v>
      </c>
      <c r="E181" s="32"/>
      <c r="F181" s="30"/>
      <c r="G181" s="28">
        <f aca="true" t="shared" si="43" ref="G181:J186">G182</f>
        <v>72000</v>
      </c>
      <c r="H181" s="28">
        <f t="shared" si="43"/>
        <v>72000</v>
      </c>
      <c r="I181" s="28">
        <f t="shared" si="43"/>
        <v>0</v>
      </c>
      <c r="J181" s="28">
        <f t="shared" si="43"/>
        <v>0</v>
      </c>
      <c r="K181" s="28">
        <f aca="true" t="shared" si="44" ref="K181:K197">H181*100/G181</f>
        <v>100</v>
      </c>
    </row>
    <row r="182" spans="1:11" s="1" customFormat="1" ht="44.25" customHeight="1">
      <c r="A182" s="25">
        <v>128</v>
      </c>
      <c r="B182" s="42" t="s">
        <v>165</v>
      </c>
      <c r="C182" s="30" t="s">
        <v>15</v>
      </c>
      <c r="D182" s="36" t="s">
        <v>166</v>
      </c>
      <c r="E182" s="32"/>
      <c r="F182" s="30"/>
      <c r="G182" s="28">
        <f t="shared" si="43"/>
        <v>72000</v>
      </c>
      <c r="H182" s="28">
        <f t="shared" si="43"/>
        <v>72000</v>
      </c>
      <c r="I182" s="28">
        <f t="shared" si="43"/>
        <v>0</v>
      </c>
      <c r="J182" s="28">
        <f t="shared" si="43"/>
        <v>0</v>
      </c>
      <c r="K182" s="28">
        <f t="shared" si="44"/>
        <v>100</v>
      </c>
    </row>
    <row r="183" spans="1:11" s="1" customFormat="1" ht="82.5" customHeight="1">
      <c r="A183" s="25">
        <v>129</v>
      </c>
      <c r="B183" s="41" t="s">
        <v>102</v>
      </c>
      <c r="C183" s="30" t="s">
        <v>15</v>
      </c>
      <c r="D183" s="36" t="s">
        <v>166</v>
      </c>
      <c r="E183" s="32" t="s">
        <v>85</v>
      </c>
      <c r="F183" s="30"/>
      <c r="G183" s="28">
        <f t="shared" si="43"/>
        <v>72000</v>
      </c>
      <c r="H183" s="28">
        <f t="shared" si="43"/>
        <v>72000</v>
      </c>
      <c r="I183" s="28">
        <f t="shared" si="43"/>
        <v>0</v>
      </c>
      <c r="J183" s="28">
        <f t="shared" si="43"/>
        <v>0</v>
      </c>
      <c r="K183" s="28">
        <f t="shared" si="44"/>
        <v>100</v>
      </c>
    </row>
    <row r="184" spans="1:11" s="1" customFormat="1" ht="52.5" customHeight="1">
      <c r="A184" s="25">
        <v>130</v>
      </c>
      <c r="B184" s="35" t="s">
        <v>155</v>
      </c>
      <c r="C184" s="30" t="s">
        <v>15</v>
      </c>
      <c r="D184" s="36" t="s">
        <v>166</v>
      </c>
      <c r="E184" s="32" t="s">
        <v>160</v>
      </c>
      <c r="F184" s="30"/>
      <c r="G184" s="28">
        <f t="shared" si="43"/>
        <v>72000</v>
      </c>
      <c r="H184" s="28">
        <f t="shared" si="43"/>
        <v>72000</v>
      </c>
      <c r="I184" s="28">
        <f t="shared" si="43"/>
        <v>0</v>
      </c>
      <c r="J184" s="28">
        <f t="shared" si="43"/>
        <v>0</v>
      </c>
      <c r="K184" s="28">
        <f t="shared" si="44"/>
        <v>100</v>
      </c>
    </row>
    <row r="185" spans="1:11" s="1" customFormat="1" ht="46.5" customHeight="1">
      <c r="A185" s="25">
        <v>131</v>
      </c>
      <c r="B185" s="41" t="s">
        <v>167</v>
      </c>
      <c r="C185" s="30" t="s">
        <v>15</v>
      </c>
      <c r="D185" s="36" t="s">
        <v>166</v>
      </c>
      <c r="E185" s="32" t="s">
        <v>168</v>
      </c>
      <c r="F185" s="30"/>
      <c r="G185" s="28">
        <f t="shared" si="43"/>
        <v>72000</v>
      </c>
      <c r="H185" s="28">
        <f t="shared" si="43"/>
        <v>72000</v>
      </c>
      <c r="I185" s="28">
        <f t="shared" si="43"/>
        <v>0</v>
      </c>
      <c r="J185" s="28">
        <f t="shared" si="43"/>
        <v>0</v>
      </c>
      <c r="K185" s="28">
        <f t="shared" si="44"/>
        <v>100</v>
      </c>
    </row>
    <row r="186" spans="1:11" s="1" customFormat="1" ht="42.75" customHeight="1">
      <c r="A186" s="25">
        <v>132</v>
      </c>
      <c r="B186" s="41" t="s">
        <v>169</v>
      </c>
      <c r="C186" s="30" t="s">
        <v>15</v>
      </c>
      <c r="D186" s="36" t="s">
        <v>166</v>
      </c>
      <c r="E186" s="32" t="s">
        <v>168</v>
      </c>
      <c r="F186" s="30" t="s">
        <v>170</v>
      </c>
      <c r="G186" s="28">
        <f t="shared" si="43"/>
        <v>72000</v>
      </c>
      <c r="H186" s="28">
        <f t="shared" si="43"/>
        <v>72000</v>
      </c>
      <c r="I186" s="28">
        <f t="shared" si="43"/>
        <v>0</v>
      </c>
      <c r="J186" s="28">
        <f t="shared" si="43"/>
        <v>0</v>
      </c>
      <c r="K186" s="28">
        <f t="shared" si="44"/>
        <v>100</v>
      </c>
    </row>
    <row r="187" spans="1:11" s="1" customFormat="1" ht="46.5" customHeight="1">
      <c r="A187" s="25">
        <v>133</v>
      </c>
      <c r="B187" s="41" t="s">
        <v>171</v>
      </c>
      <c r="C187" s="30" t="s">
        <v>15</v>
      </c>
      <c r="D187" s="36" t="s">
        <v>166</v>
      </c>
      <c r="E187" s="32" t="s">
        <v>168</v>
      </c>
      <c r="F187" s="30" t="s">
        <v>172</v>
      </c>
      <c r="G187" s="28">
        <v>72000</v>
      </c>
      <c r="H187" s="37">
        <v>72000</v>
      </c>
      <c r="I187" s="50"/>
      <c r="J187" s="50"/>
      <c r="K187" s="28">
        <f t="shared" si="44"/>
        <v>100</v>
      </c>
    </row>
    <row r="188" spans="1:11" s="1" customFormat="1" ht="96.75" customHeight="1">
      <c r="A188" s="25">
        <v>134</v>
      </c>
      <c r="B188" s="41" t="s">
        <v>173</v>
      </c>
      <c r="C188" s="30" t="s">
        <v>15</v>
      </c>
      <c r="D188" s="36" t="s">
        <v>174</v>
      </c>
      <c r="E188" s="32"/>
      <c r="F188" s="30"/>
      <c r="G188" s="28">
        <f aca="true" t="shared" si="45" ref="G188:G193">G189</f>
        <v>403837</v>
      </c>
      <c r="H188" s="28">
        <f>H189</f>
        <v>403837</v>
      </c>
      <c r="I188" s="28" t="e">
        <f aca="true" t="shared" si="46" ref="H188:J191">I189</f>
        <v>#REF!</v>
      </c>
      <c r="J188" s="28" t="e">
        <f t="shared" si="46"/>
        <v>#REF!</v>
      </c>
      <c r="K188" s="28">
        <f t="shared" si="44"/>
        <v>100</v>
      </c>
    </row>
    <row r="189" spans="1:11" s="1" customFormat="1" ht="46.5" customHeight="1">
      <c r="A189" s="25">
        <v>135</v>
      </c>
      <c r="B189" s="41" t="s">
        <v>175</v>
      </c>
      <c r="C189" s="30" t="s">
        <v>15</v>
      </c>
      <c r="D189" s="36" t="s">
        <v>176</v>
      </c>
      <c r="E189" s="32"/>
      <c r="F189" s="30"/>
      <c r="G189" s="28">
        <f t="shared" si="45"/>
        <v>403837</v>
      </c>
      <c r="H189" s="28">
        <f t="shared" si="46"/>
        <v>403837</v>
      </c>
      <c r="I189" s="28" t="e">
        <f t="shared" si="46"/>
        <v>#REF!</v>
      </c>
      <c r="J189" s="28" t="e">
        <f t="shared" si="46"/>
        <v>#REF!</v>
      </c>
      <c r="K189" s="28">
        <f t="shared" si="44"/>
        <v>100</v>
      </c>
    </row>
    <row r="190" spans="1:11" s="1" customFormat="1" ht="85.5" customHeight="1">
      <c r="A190" s="25">
        <v>136</v>
      </c>
      <c r="B190" s="41" t="s">
        <v>102</v>
      </c>
      <c r="C190" s="30" t="s">
        <v>15</v>
      </c>
      <c r="D190" s="36" t="s">
        <v>176</v>
      </c>
      <c r="E190" s="32" t="s">
        <v>85</v>
      </c>
      <c r="F190" s="30"/>
      <c r="G190" s="28">
        <f t="shared" si="45"/>
        <v>403837</v>
      </c>
      <c r="H190" s="28">
        <f t="shared" si="46"/>
        <v>403837</v>
      </c>
      <c r="I190" s="28" t="e">
        <f t="shared" si="46"/>
        <v>#REF!</v>
      </c>
      <c r="J190" s="28" t="e">
        <f t="shared" si="46"/>
        <v>#REF!</v>
      </c>
      <c r="K190" s="28">
        <f t="shared" si="44"/>
        <v>100</v>
      </c>
    </row>
    <row r="191" spans="1:11" s="1" customFormat="1" ht="46.5" customHeight="1">
      <c r="A191" s="25">
        <v>137</v>
      </c>
      <c r="B191" s="35" t="s">
        <v>177</v>
      </c>
      <c r="C191" s="30" t="s">
        <v>15</v>
      </c>
      <c r="D191" s="36" t="s">
        <v>176</v>
      </c>
      <c r="E191" s="32" t="s">
        <v>178</v>
      </c>
      <c r="F191" s="30"/>
      <c r="G191" s="28">
        <f t="shared" si="45"/>
        <v>403837</v>
      </c>
      <c r="H191" s="28">
        <f>H192</f>
        <v>403837</v>
      </c>
      <c r="I191" s="28" t="e">
        <f t="shared" si="46"/>
        <v>#REF!</v>
      </c>
      <c r="J191" s="28" t="e">
        <f t="shared" si="46"/>
        <v>#REF!</v>
      </c>
      <c r="K191" s="28">
        <f t="shared" si="44"/>
        <v>100</v>
      </c>
    </row>
    <row r="192" spans="1:11" s="1" customFormat="1" ht="145.5" customHeight="1">
      <c r="A192" s="25">
        <v>138</v>
      </c>
      <c r="B192" s="41" t="s">
        <v>179</v>
      </c>
      <c r="C192" s="30" t="s">
        <v>15</v>
      </c>
      <c r="D192" s="36" t="s">
        <v>176</v>
      </c>
      <c r="E192" s="32" t="s">
        <v>180</v>
      </c>
      <c r="F192" s="30"/>
      <c r="G192" s="28">
        <f t="shared" si="45"/>
        <v>403837</v>
      </c>
      <c r="H192" s="28">
        <f>H193</f>
        <v>403837</v>
      </c>
      <c r="I192" s="28" t="e">
        <f>I193</f>
        <v>#REF!</v>
      </c>
      <c r="J192" s="28" t="e">
        <f>J193</f>
        <v>#REF!</v>
      </c>
      <c r="K192" s="28">
        <f t="shared" si="44"/>
        <v>100</v>
      </c>
    </row>
    <row r="193" spans="1:11" s="1" customFormat="1" ht="46.5" customHeight="1">
      <c r="A193" s="25">
        <v>139</v>
      </c>
      <c r="B193" s="41" t="s">
        <v>127</v>
      </c>
      <c r="C193" s="30" t="s">
        <v>15</v>
      </c>
      <c r="D193" s="36" t="s">
        <v>176</v>
      </c>
      <c r="E193" s="32" t="s">
        <v>180</v>
      </c>
      <c r="F193" s="30" t="s">
        <v>128</v>
      </c>
      <c r="G193" s="28">
        <f t="shared" si="45"/>
        <v>403837</v>
      </c>
      <c r="H193" s="28">
        <f>H194</f>
        <v>403837</v>
      </c>
      <c r="I193" s="28" t="e">
        <f>#REF!</f>
        <v>#REF!</v>
      </c>
      <c r="J193" s="28" t="e">
        <f>#REF!</f>
        <v>#REF!</v>
      </c>
      <c r="K193" s="28">
        <f t="shared" si="44"/>
        <v>100</v>
      </c>
    </row>
    <row r="194" spans="1:11" s="1" customFormat="1" ht="46.5" customHeight="1">
      <c r="A194" s="25">
        <v>140</v>
      </c>
      <c r="B194" s="55" t="s">
        <v>129</v>
      </c>
      <c r="C194" s="30" t="s">
        <v>15</v>
      </c>
      <c r="D194" s="36" t="s">
        <v>176</v>
      </c>
      <c r="E194" s="32" t="s">
        <v>180</v>
      </c>
      <c r="F194" s="30" t="s">
        <v>130</v>
      </c>
      <c r="G194" s="28">
        <v>403837</v>
      </c>
      <c r="H194" s="37">
        <v>403837</v>
      </c>
      <c r="I194" s="50"/>
      <c r="J194" s="50"/>
      <c r="K194" s="28">
        <f t="shared" si="44"/>
        <v>100</v>
      </c>
    </row>
    <row r="195" spans="1:11" s="1" customFormat="1" ht="46.5" customHeight="1" hidden="1">
      <c r="A195" s="25">
        <v>132</v>
      </c>
      <c r="B195" s="55" t="s">
        <v>181</v>
      </c>
      <c r="C195" s="30" t="s">
        <v>15</v>
      </c>
      <c r="D195" s="36" t="s">
        <v>114</v>
      </c>
      <c r="E195" s="32" t="s">
        <v>182</v>
      </c>
      <c r="F195" s="30" t="s">
        <v>36</v>
      </c>
      <c r="G195" s="28">
        <v>99000</v>
      </c>
      <c r="H195" s="37">
        <v>99000</v>
      </c>
      <c r="I195" s="50"/>
      <c r="J195" s="50"/>
      <c r="K195" s="28">
        <f t="shared" si="44"/>
        <v>100</v>
      </c>
    </row>
    <row r="196" spans="1:11" ht="41.25" customHeight="1" hidden="1">
      <c r="A196" s="25">
        <v>133</v>
      </c>
      <c r="B196" s="61" t="s">
        <v>183</v>
      </c>
      <c r="C196" s="30" t="s">
        <v>15</v>
      </c>
      <c r="D196" s="30"/>
      <c r="E196" s="30"/>
      <c r="F196" s="30"/>
      <c r="G196" s="28">
        <v>0</v>
      </c>
      <c r="H196" s="62"/>
      <c r="I196" s="62"/>
      <c r="J196" s="62"/>
      <c r="K196" s="28" t="e">
        <f t="shared" si="44"/>
        <v>#DIV/0!</v>
      </c>
    </row>
    <row r="197" spans="1:11" ht="54" customHeight="1">
      <c r="A197" s="25">
        <v>141</v>
      </c>
      <c r="B197" s="63" t="s">
        <v>184</v>
      </c>
      <c r="C197" s="64"/>
      <c r="D197" s="30"/>
      <c r="E197" s="64"/>
      <c r="F197" s="65"/>
      <c r="G197" s="66">
        <f>G188+G181+G174+G124+G104+G88+G16</f>
        <v>10804160.379999999</v>
      </c>
      <c r="H197" s="66">
        <f>H15+H88+H104+H124+H174+H181+H188</f>
        <v>10190948.569999998</v>
      </c>
      <c r="I197" s="66" t="e">
        <f>I16+I70+I78+I104+I124+#REF!+I181+I188+I196</f>
        <v>#REF!</v>
      </c>
      <c r="J197" s="66" t="e">
        <f>J16+J70+J78+J104+J124+#REF!+J181+J188+J196</f>
        <v>#REF!</v>
      </c>
      <c r="K197" s="28">
        <f t="shared" si="44"/>
        <v>94.32429926590926</v>
      </c>
    </row>
    <row r="198" spans="1:7" ht="23.25">
      <c r="A198" s="67"/>
      <c r="B198" s="68"/>
      <c r="C198" s="69"/>
      <c r="D198" s="69"/>
      <c r="E198" s="69"/>
      <c r="F198" s="70"/>
      <c r="G198" s="71"/>
    </row>
    <row r="199" spans="1:7" ht="38.25" customHeight="1">
      <c r="A199" s="67"/>
      <c r="B199" s="68"/>
      <c r="C199" s="69"/>
      <c r="D199" s="69"/>
      <c r="E199" s="70"/>
      <c r="F199" s="72"/>
      <c r="G199" s="73"/>
    </row>
    <row r="200" spans="1:7" ht="50.25" customHeight="1">
      <c r="A200" s="67"/>
      <c r="B200" s="74"/>
      <c r="C200" s="69"/>
      <c r="D200" s="69"/>
      <c r="E200" s="70"/>
      <c r="F200" s="70"/>
      <c r="G200" s="75"/>
    </row>
    <row r="201" spans="1:7" ht="23.25">
      <c r="A201" s="67"/>
      <c r="B201" s="68"/>
      <c r="C201" s="69"/>
      <c r="D201" s="69"/>
      <c r="E201" s="70"/>
      <c r="F201" s="70"/>
      <c r="G201" s="75"/>
    </row>
    <row r="202" spans="1:7" ht="23.25">
      <c r="A202" s="67"/>
      <c r="B202" s="68"/>
      <c r="C202" s="69"/>
      <c r="D202" s="69"/>
      <c r="E202" s="70"/>
      <c r="F202" s="70"/>
      <c r="G202" s="75"/>
    </row>
    <row r="203" spans="1:7" ht="23.25">
      <c r="A203" s="67"/>
      <c r="B203" s="68"/>
      <c r="C203" s="69"/>
      <c r="D203" s="69"/>
      <c r="E203" s="70"/>
      <c r="F203" s="70"/>
      <c r="G203" s="75"/>
    </row>
    <row r="204" spans="1:7" ht="23.25">
      <c r="A204" s="67"/>
      <c r="B204" s="70"/>
      <c r="C204" s="69"/>
      <c r="D204" s="69"/>
      <c r="E204" s="70"/>
      <c r="F204" s="70"/>
      <c r="G204" s="76"/>
    </row>
    <row r="205" spans="1:7" ht="23.25">
      <c r="A205" s="67"/>
      <c r="B205" s="70"/>
      <c r="C205" s="69"/>
      <c r="D205" s="69"/>
      <c r="E205" s="70"/>
      <c r="F205" s="70"/>
      <c r="G205" s="77"/>
    </row>
    <row r="206" spans="1:7" ht="23.25">
      <c r="A206" s="67"/>
      <c r="B206" s="70"/>
      <c r="C206" s="69"/>
      <c r="D206" s="69"/>
      <c r="E206" s="70"/>
      <c r="F206" s="70"/>
      <c r="G206" s="76"/>
    </row>
    <row r="207" spans="1:7" ht="23.25">
      <c r="A207" s="67"/>
      <c r="B207" s="70"/>
      <c r="C207" s="69"/>
      <c r="D207" s="69"/>
      <c r="E207" s="70"/>
      <c r="F207" s="70"/>
      <c r="G207" s="76"/>
    </row>
    <row r="208" spans="1:7" ht="23.25">
      <c r="A208" s="67"/>
      <c r="B208" s="70"/>
      <c r="C208" s="69"/>
      <c r="D208" s="69"/>
      <c r="E208" s="70"/>
      <c r="F208" s="70"/>
      <c r="G208" s="75"/>
    </row>
    <row r="209" spans="1:7" ht="23.25">
      <c r="A209" s="67"/>
      <c r="B209" s="70"/>
      <c r="C209" s="69"/>
      <c r="D209" s="69"/>
      <c r="E209" s="70"/>
      <c r="F209" s="70"/>
      <c r="G209" s="76"/>
    </row>
    <row r="210" spans="1:7" ht="23.25">
      <c r="A210" s="67"/>
      <c r="B210" s="70"/>
      <c r="C210" s="69"/>
      <c r="D210" s="69"/>
      <c r="E210" s="70"/>
      <c r="F210" s="70"/>
      <c r="G210" s="76"/>
    </row>
    <row r="211" spans="1:7" ht="23.25">
      <c r="A211" s="67"/>
      <c r="B211" s="70"/>
      <c r="C211" s="69"/>
      <c r="D211" s="69"/>
      <c r="E211" s="70"/>
      <c r="F211" s="70"/>
      <c r="G211" s="76"/>
    </row>
    <row r="212" spans="1:7" ht="23.25">
      <c r="A212" s="67"/>
      <c r="B212" s="70"/>
      <c r="C212" s="69"/>
      <c r="D212" s="69"/>
      <c r="E212" s="70"/>
      <c r="F212" s="70"/>
      <c r="G212" s="76"/>
    </row>
    <row r="213" spans="1:7" ht="23.25">
      <c r="A213" s="67"/>
      <c r="B213" s="70"/>
      <c r="C213" s="69"/>
      <c r="D213" s="69"/>
      <c r="E213" s="70"/>
      <c r="F213" s="70"/>
      <c r="G213" s="76"/>
    </row>
    <row r="214" spans="1:7" ht="23.25">
      <c r="A214" s="67"/>
      <c r="B214" s="70"/>
      <c r="C214" s="69"/>
      <c r="D214" s="69"/>
      <c r="E214" s="70"/>
      <c r="F214" s="70"/>
      <c r="G214" s="76"/>
    </row>
    <row r="215" spans="1:7" ht="23.25">
      <c r="A215" s="67"/>
      <c r="B215" s="70"/>
      <c r="C215" s="69"/>
      <c r="D215" s="69"/>
      <c r="E215" s="70"/>
      <c r="F215" s="70"/>
      <c r="G215" s="76"/>
    </row>
    <row r="216" spans="1:7" ht="23.25">
      <c r="A216" s="67"/>
      <c r="B216" s="70"/>
      <c r="C216" s="69"/>
      <c r="D216" s="69"/>
      <c r="E216" s="70"/>
      <c r="F216" s="70"/>
      <c r="G216" s="76"/>
    </row>
    <row r="217" spans="1:7" ht="23.25">
      <c r="A217" s="67"/>
      <c r="B217" s="70"/>
      <c r="C217" s="69"/>
      <c r="D217" s="69"/>
      <c r="E217" s="70"/>
      <c r="F217" s="70"/>
      <c r="G217" s="76"/>
    </row>
    <row r="218" spans="1:7" ht="23.25">
      <c r="A218" s="67"/>
      <c r="B218" s="70"/>
      <c r="C218" s="69"/>
      <c r="D218" s="69"/>
      <c r="E218" s="70"/>
      <c r="F218" s="70"/>
      <c r="G218" s="76"/>
    </row>
    <row r="219" spans="1:7" ht="23.25">
      <c r="A219" s="67"/>
      <c r="B219" s="70"/>
      <c r="D219" s="69"/>
      <c r="G219" s="76"/>
    </row>
    <row r="220" spans="1:7" ht="23.25">
      <c r="A220" s="67"/>
      <c r="B220" s="70"/>
      <c r="G220" s="76"/>
    </row>
    <row r="221" spans="1:7" ht="23.25">
      <c r="A221" s="67"/>
      <c r="G221" s="76"/>
    </row>
    <row r="222" spans="1:7" ht="23.25">
      <c r="A222" s="67"/>
      <c r="G222" s="76"/>
    </row>
    <row r="223" spans="1:7" ht="23.25">
      <c r="A223" s="67"/>
      <c r="G223" s="76"/>
    </row>
    <row r="224" spans="1:7" ht="23.25">
      <c r="A224" s="67"/>
      <c r="G224" s="76"/>
    </row>
    <row r="225" spans="1:7" ht="23.25">
      <c r="A225" s="67"/>
      <c r="G225" s="76"/>
    </row>
    <row r="226" spans="1:7" ht="23.25">
      <c r="A226" s="67"/>
      <c r="G226" s="76"/>
    </row>
    <row r="227" spans="1:7" ht="23.25">
      <c r="A227" s="67"/>
      <c r="G227" s="76"/>
    </row>
    <row r="228" spans="1:7" ht="23.25">
      <c r="A228" s="67"/>
      <c r="G228" s="76"/>
    </row>
    <row r="229" spans="1:7" ht="23.25">
      <c r="A229" s="67"/>
      <c r="G229" s="76"/>
    </row>
    <row r="230" spans="1:7" ht="23.25">
      <c r="A230" s="67"/>
      <c r="G230" s="76"/>
    </row>
    <row r="231" spans="1:7" ht="23.25">
      <c r="A231" s="67"/>
      <c r="G231" s="76"/>
    </row>
    <row r="232" spans="1:7" ht="23.25">
      <c r="A232" s="67"/>
      <c r="G232" s="76"/>
    </row>
    <row r="233" spans="1:7" ht="23.25">
      <c r="A233" s="67"/>
      <c r="G233" s="76"/>
    </row>
    <row r="234" spans="1:7" ht="23.25">
      <c r="A234" s="67"/>
      <c r="G234" s="76"/>
    </row>
    <row r="235" spans="1:7" ht="23.25">
      <c r="A235" s="67"/>
      <c r="G235" s="76"/>
    </row>
    <row r="236" spans="1:7" ht="23.25">
      <c r="A236" s="67"/>
      <c r="G236" s="76"/>
    </row>
    <row r="237" spans="1:7" ht="23.25">
      <c r="A237" s="67"/>
      <c r="G237" s="76"/>
    </row>
    <row r="238" spans="1:7" ht="23.25">
      <c r="A238" s="78"/>
      <c r="G238" s="76"/>
    </row>
    <row r="239" spans="1:7" ht="23.25">
      <c r="A239" s="78"/>
      <c r="G239" s="76"/>
    </row>
    <row r="240" spans="1:7" ht="23.25">
      <c r="A240" s="78"/>
      <c r="G240" s="76"/>
    </row>
    <row r="241" spans="1:7" ht="23.25">
      <c r="A241" s="78"/>
      <c r="G241" s="76"/>
    </row>
    <row r="242" spans="1:7" ht="23.25">
      <c r="A242" s="78"/>
      <c r="G242" s="76"/>
    </row>
    <row r="243" spans="1:7" ht="23.25">
      <c r="A243" s="78"/>
      <c r="G243" s="76"/>
    </row>
    <row r="244" spans="1:7" ht="23.25">
      <c r="A244" s="78"/>
      <c r="G244" s="76"/>
    </row>
    <row r="245" spans="1:7" ht="23.25">
      <c r="A245" s="78"/>
      <c r="G245" s="76"/>
    </row>
    <row r="246" spans="1:7" ht="23.25">
      <c r="A246" s="79"/>
      <c r="G246" s="76"/>
    </row>
    <row r="247" spans="1:7" ht="23.25">
      <c r="A247" s="79"/>
      <c r="G247" s="76"/>
    </row>
    <row r="248" spans="1:7" ht="23.25">
      <c r="A248" s="79"/>
      <c r="G248" s="76"/>
    </row>
    <row r="249" spans="1:7" ht="23.25">
      <c r="A249" s="79"/>
      <c r="G249" s="76"/>
    </row>
    <row r="250" spans="1:7" ht="23.25">
      <c r="A250" s="79"/>
      <c r="G250" s="76"/>
    </row>
    <row r="251" spans="1:7" ht="23.25">
      <c r="A251" s="79"/>
      <c r="G251" s="76"/>
    </row>
    <row r="252" spans="1:7" ht="23.25">
      <c r="A252" s="79"/>
      <c r="G252" s="76"/>
    </row>
    <row r="253" spans="1:7" ht="23.25">
      <c r="A253" s="79"/>
      <c r="G253" s="76"/>
    </row>
    <row r="254" spans="1:7" ht="23.25">
      <c r="A254" s="79"/>
      <c r="G254" s="76"/>
    </row>
    <row r="255" ht="23.25">
      <c r="G255" s="76"/>
    </row>
    <row r="256" ht="23.25">
      <c r="G256" s="76"/>
    </row>
    <row r="257" ht="23.25">
      <c r="G257" s="76"/>
    </row>
    <row r="258" ht="23.25">
      <c r="G258" s="76"/>
    </row>
    <row r="259" ht="23.25">
      <c r="G259" s="76"/>
    </row>
    <row r="260" ht="23.25">
      <c r="G260" s="76"/>
    </row>
    <row r="261" ht="23.25">
      <c r="G261" s="76"/>
    </row>
    <row r="262" ht="23.25">
      <c r="G262" s="76"/>
    </row>
    <row r="263" ht="23.25">
      <c r="G263" s="76"/>
    </row>
    <row r="264" ht="23.25">
      <c r="G264" s="76"/>
    </row>
    <row r="265" ht="23.25">
      <c r="G265" s="76"/>
    </row>
    <row r="266" ht="23.25">
      <c r="G266" s="76"/>
    </row>
    <row r="267" ht="23.25">
      <c r="G267" s="76"/>
    </row>
    <row r="268" ht="23.25">
      <c r="G268" s="76"/>
    </row>
    <row r="269" spans="3:7" ht="23.25">
      <c r="C269"/>
      <c r="G269" s="76"/>
    </row>
    <row r="270" spans="3:7" ht="23.25">
      <c r="C270"/>
      <c r="D270"/>
      <c r="G270" s="76"/>
    </row>
    <row r="271" spans="3:7" ht="23.25">
      <c r="C271"/>
      <c r="D271"/>
      <c r="G271" s="76"/>
    </row>
    <row r="272" spans="3:7" ht="23.25">
      <c r="C272"/>
      <c r="D272"/>
      <c r="G272" s="76"/>
    </row>
    <row r="273" spans="3:7" ht="23.25">
      <c r="C273"/>
      <c r="D273"/>
      <c r="G273" s="76"/>
    </row>
    <row r="274" spans="3:7" ht="23.25">
      <c r="C274"/>
      <c r="D274"/>
      <c r="G274" s="76"/>
    </row>
    <row r="275" spans="3:7" ht="23.25">
      <c r="C275"/>
      <c r="D275"/>
      <c r="G275" s="76"/>
    </row>
    <row r="276" spans="3:7" ht="15">
      <c r="C276"/>
      <c r="D276"/>
      <c r="G276" s="70"/>
    </row>
    <row r="277" spans="3:7" ht="15">
      <c r="C277"/>
      <c r="D277"/>
      <c r="G277" s="70"/>
    </row>
    <row r="278" spans="3:7" ht="15">
      <c r="C278"/>
      <c r="D278"/>
      <c r="G278" s="70"/>
    </row>
    <row r="279" spans="3:7" ht="15">
      <c r="C279"/>
      <c r="D279"/>
      <c r="G279" s="70"/>
    </row>
    <row r="280" spans="3:7" ht="15">
      <c r="C280"/>
      <c r="D280"/>
      <c r="G280" s="70"/>
    </row>
    <row r="281" spans="3:7" ht="15">
      <c r="C281"/>
      <c r="D281"/>
      <c r="G281" s="70"/>
    </row>
    <row r="282" spans="3:7" ht="15">
      <c r="C282"/>
      <c r="D282"/>
      <c r="G282" s="70"/>
    </row>
    <row r="283" spans="3:7" ht="15">
      <c r="C283"/>
      <c r="D283"/>
      <c r="G283" s="70"/>
    </row>
    <row r="284" spans="3:7" ht="15">
      <c r="C284"/>
      <c r="D284"/>
      <c r="G284" s="70"/>
    </row>
    <row r="285" spans="3:7" ht="15">
      <c r="C285"/>
      <c r="D285"/>
      <c r="G285" s="70"/>
    </row>
    <row r="286" spans="3:7" ht="15">
      <c r="C286"/>
      <c r="D286"/>
      <c r="G286" s="70"/>
    </row>
    <row r="287" spans="3:7" ht="15">
      <c r="C287"/>
      <c r="D287"/>
      <c r="G287" s="70"/>
    </row>
    <row r="288" spans="3:7" ht="15">
      <c r="C288"/>
      <c r="D288"/>
      <c r="G288" s="70"/>
    </row>
    <row r="289" spans="3:7" ht="15">
      <c r="C289"/>
      <c r="D289"/>
      <c r="G289" s="70"/>
    </row>
    <row r="290" spans="3:7" ht="15">
      <c r="C290"/>
      <c r="D290"/>
      <c r="G290" s="70"/>
    </row>
    <row r="291" spans="3:7" ht="15">
      <c r="C291"/>
      <c r="D291"/>
      <c r="G291" s="70"/>
    </row>
    <row r="292" spans="3:7" ht="15">
      <c r="C292"/>
      <c r="D292"/>
      <c r="G292" s="70"/>
    </row>
    <row r="293" spans="3:7" ht="15">
      <c r="C293"/>
      <c r="D293"/>
      <c r="G293" s="70"/>
    </row>
    <row r="294" spans="3:7" ht="15">
      <c r="C294"/>
      <c r="D294"/>
      <c r="G294" s="70"/>
    </row>
    <row r="295" spans="3:7" ht="15">
      <c r="C295"/>
      <c r="D295"/>
      <c r="G295" s="70"/>
    </row>
    <row r="296" spans="3:7" ht="15">
      <c r="C296"/>
      <c r="D296"/>
      <c r="G296" s="70"/>
    </row>
    <row r="297" spans="3:7" ht="15">
      <c r="C297"/>
      <c r="D297"/>
      <c r="G297" s="70"/>
    </row>
    <row r="298" spans="3:7" ht="15">
      <c r="C298"/>
      <c r="D298"/>
      <c r="G298" s="70"/>
    </row>
    <row r="299" spans="3:7" ht="15">
      <c r="C299"/>
      <c r="D299"/>
      <c r="G299" s="70"/>
    </row>
    <row r="300" spans="3:7" ht="15">
      <c r="C300"/>
      <c r="D300"/>
      <c r="G300" s="70"/>
    </row>
    <row r="301" spans="3:7" ht="15">
      <c r="C301"/>
      <c r="D301"/>
      <c r="G301" s="70"/>
    </row>
    <row r="302" spans="3:7" ht="15">
      <c r="C302"/>
      <c r="D302"/>
      <c r="G302" s="70"/>
    </row>
    <row r="303" spans="3:7" ht="15">
      <c r="C303"/>
      <c r="D303"/>
      <c r="G303" s="70"/>
    </row>
    <row r="304" spans="3:7" ht="15">
      <c r="C304"/>
      <c r="D304"/>
      <c r="G304" s="70"/>
    </row>
    <row r="305" spans="3:7" ht="15">
      <c r="C305"/>
      <c r="D305"/>
      <c r="G305" s="70"/>
    </row>
    <row r="306" spans="3:7" ht="15">
      <c r="C306"/>
      <c r="D306"/>
      <c r="G306" s="70"/>
    </row>
    <row r="307" spans="3:7" ht="15">
      <c r="C307"/>
      <c r="D307"/>
      <c r="G307" s="70"/>
    </row>
    <row r="308" spans="3:7" ht="15">
      <c r="C308"/>
      <c r="D308"/>
      <c r="G308" s="70"/>
    </row>
    <row r="309" spans="3:7" ht="15">
      <c r="C309"/>
      <c r="D309"/>
      <c r="G309" s="70"/>
    </row>
    <row r="310" spans="3:7" ht="15">
      <c r="C310"/>
      <c r="D310"/>
      <c r="G310" s="70"/>
    </row>
    <row r="311" spans="3:7" ht="15">
      <c r="C311"/>
      <c r="D311"/>
      <c r="G311" s="70"/>
    </row>
    <row r="312" spans="3:7" ht="15">
      <c r="C312"/>
      <c r="D312"/>
      <c r="G312" s="70"/>
    </row>
    <row r="313" spans="3:7" ht="15">
      <c r="C313"/>
      <c r="D313"/>
      <c r="G313" s="70"/>
    </row>
    <row r="314" spans="3:7" ht="15">
      <c r="C314"/>
      <c r="D314"/>
      <c r="G314" s="70"/>
    </row>
    <row r="315" spans="3:7" ht="15">
      <c r="C315"/>
      <c r="D315"/>
      <c r="G315" s="70"/>
    </row>
    <row r="316" spans="3:7" ht="15">
      <c r="C316"/>
      <c r="D316"/>
      <c r="G316" s="70"/>
    </row>
    <row r="317" spans="3:7" ht="15">
      <c r="C317"/>
      <c r="D317"/>
      <c r="G317" s="70"/>
    </row>
    <row r="318" spans="3:7" ht="15">
      <c r="C318"/>
      <c r="D318"/>
      <c r="G318" s="70"/>
    </row>
    <row r="319" spans="3:7" ht="15">
      <c r="C319"/>
      <c r="D319"/>
      <c r="G319" s="70"/>
    </row>
    <row r="320" spans="3:7" ht="15">
      <c r="C320"/>
      <c r="D320"/>
      <c r="G320" s="70"/>
    </row>
    <row r="321" spans="3:7" ht="15">
      <c r="C321"/>
      <c r="D321"/>
      <c r="G321" s="70"/>
    </row>
    <row r="322" spans="4:7" ht="15">
      <c r="D322"/>
      <c r="G322" s="70"/>
    </row>
  </sheetData>
  <sheetProtection/>
  <mergeCells count="9">
    <mergeCell ref="C1:G1"/>
    <mergeCell ref="C2:G2"/>
    <mergeCell ref="C3:G3"/>
    <mergeCell ref="C4:G4"/>
    <mergeCell ref="C5:G5"/>
    <mergeCell ref="C6:G6"/>
    <mergeCell ref="A8:G8"/>
    <mergeCell ref="A9:K9"/>
    <mergeCell ref="A12:G12"/>
  </mergeCells>
  <printOptions/>
  <pageMargins left="0.5902777777777778" right="0.04" top="0.2361111111111111" bottom="0" header="0.31" footer="0.31"/>
  <pageSetup fitToHeight="0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Prix</cp:lastModifiedBy>
  <cp:lastPrinted>2017-06-15T08:35:36Z</cp:lastPrinted>
  <dcterms:created xsi:type="dcterms:W3CDTF">2011-10-20T08:34:47Z</dcterms:created>
  <dcterms:modified xsi:type="dcterms:W3CDTF">2023-06-05T07:16:13Z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1049-11.2.0.11537</vt:lpwstr>
  </property>
  <property fmtid="{D5CDD505-2E9C-101B-9397-08002B2CF9AE}" pid="4" name="I">
    <vt:lpwstr>8222E3F67E2E42EEA308F86A737D4D11</vt:lpwstr>
  </property>
</Properties>
</file>